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P&amp;L" sheetId="1" r:id="rId1"/>
    <sheet name="BS" sheetId="2" r:id="rId2"/>
    <sheet name="Кредиты" sheetId="3" r:id="rId3"/>
    <sheet name="Правила" sheetId="4" r:id="rId4"/>
    <sheet name="П1" sheetId="8" r:id="rId5"/>
    <sheet name="П2" sheetId="9" r:id="rId6"/>
    <sheet name="П3" sheetId="12" r:id="rId7"/>
  </sheets>
  <definedNames>
    <definedName name="_xlnm._FilterDatabase" localSheetId="3" hidden="1">Правила!$A$1:$N$529</definedName>
    <definedName name="OLE_LINK1" localSheetId="4">П1!#REF!</definedName>
    <definedName name="OLE_LINK1" localSheetId="5">П2!#REF!</definedName>
    <definedName name="OLE_LINK1" localSheetId="6">П3!#REF!</definedName>
    <definedName name="OLE_LINK1" localSheetId="3">Правила!#REF!</definedName>
  </definedNames>
  <calcPr calcId="125725"/>
</workbook>
</file>

<file path=xl/calcChain.xml><?xml version="1.0" encoding="utf-8"?>
<calcChain xmlns="http://schemas.openxmlformats.org/spreadsheetml/2006/main">
  <c r="A3" i="4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D7" i="1"/>
  <c r="F31"/>
  <c r="G31"/>
  <c r="E31"/>
  <c r="D35"/>
  <c r="B11" i="3"/>
  <c r="G11"/>
  <c r="H11" s="1"/>
  <c r="C11"/>
  <c r="D156" i="1"/>
  <c r="D149" s="1"/>
  <c r="D9"/>
  <c r="D33"/>
  <c r="D34"/>
  <c r="D32"/>
  <c r="D20"/>
  <c r="D169"/>
  <c r="D142"/>
  <c r="D165"/>
  <c r="D161"/>
  <c r="D135"/>
  <c r="D106"/>
  <c r="D127"/>
  <c r="D120"/>
  <c r="D115"/>
  <c r="D96"/>
  <c r="D87"/>
  <c r="D28"/>
  <c r="D29"/>
  <c r="D84"/>
  <c r="D80"/>
  <c r="D81"/>
  <c r="D82"/>
  <c r="D83"/>
  <c r="F75"/>
  <c r="F74" s="1"/>
  <c r="G75"/>
  <c r="G74" s="1"/>
  <c r="E75"/>
  <c r="E74" s="1"/>
  <c r="G36"/>
  <c r="E36"/>
  <c r="D40"/>
  <c r="D45"/>
  <c r="E46" s="1"/>
  <c r="D50"/>
  <c r="D63"/>
  <c r="D54"/>
  <c r="D13"/>
  <c r="D14"/>
  <c r="G12"/>
  <c r="E12"/>
  <c r="F12"/>
  <c r="F11" s="1"/>
  <c r="D39"/>
  <c r="F5"/>
  <c r="G5"/>
  <c r="E5"/>
  <c r="G18"/>
  <c r="E18"/>
  <c r="D26"/>
  <c r="D6"/>
  <c r="G30" s="1"/>
  <c r="G27" s="1"/>
  <c r="D19"/>
  <c r="D23"/>
  <c r="D24"/>
  <c r="D25"/>
  <c r="D173" l="1"/>
  <c r="A42" i="4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D160" i="1"/>
  <c r="D75"/>
  <c r="D74" s="1"/>
  <c r="I11" i="3"/>
  <c r="J11" s="1"/>
  <c r="C12" s="1"/>
  <c r="D86" i="1"/>
  <c r="D31"/>
  <c r="G11"/>
  <c r="G10" s="1"/>
  <c r="D104"/>
  <c r="E30"/>
  <c r="E27" s="1"/>
  <c r="F30"/>
  <c r="F27" s="1"/>
  <c r="F46"/>
  <c r="G46"/>
  <c r="D48"/>
  <c r="D42" s="1"/>
  <c r="E11"/>
  <c r="D5"/>
  <c r="D36"/>
  <c r="D18"/>
  <c r="A60" i="4" l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K11" i="3"/>
  <c r="D12" s="1"/>
  <c r="E12" s="1"/>
  <c r="G12" s="1"/>
  <c r="I12" s="1"/>
  <c r="E10" i="1"/>
  <c r="E41" s="1"/>
  <c r="F10"/>
  <c r="F41" s="1"/>
  <c r="D27"/>
  <c r="D46"/>
  <c r="G42"/>
  <c r="D12"/>
  <c r="J12" i="3" l="1"/>
  <c r="C13" s="1"/>
  <c r="H12"/>
  <c r="F42" i="1"/>
  <c r="F73" s="1"/>
  <c r="F85" s="1"/>
  <c r="E42"/>
  <c r="E73" s="1"/>
  <c r="E85" s="1"/>
  <c r="D11"/>
  <c r="K12" i="3" l="1"/>
  <c r="D13" s="1"/>
  <c r="E13" s="1"/>
  <c r="G13" s="1"/>
  <c r="I13" s="1"/>
  <c r="J13" s="1"/>
  <c r="C14" s="1"/>
  <c r="D10" i="1"/>
  <c r="D41" s="1"/>
  <c r="D73" s="1"/>
  <c r="D85" s="1"/>
  <c r="D103" s="1"/>
  <c r="D148" s="1"/>
  <c r="D159" s="1"/>
  <c r="D168" s="1"/>
  <c r="G41"/>
  <c r="G73" s="1"/>
  <c r="G85" s="1"/>
  <c r="D174" l="1"/>
  <c r="D176" s="1"/>
  <c r="H13" i="3"/>
  <c r="K13" s="1"/>
  <c r="D14" s="1"/>
  <c r="E14" s="1"/>
  <c r="G14" s="1"/>
  <c r="H14" l="1"/>
  <c r="I14"/>
  <c r="J14" s="1"/>
  <c r="C15" s="1"/>
  <c r="K14" l="1"/>
  <c r="D15" s="1"/>
  <c r="E15" s="1"/>
  <c r="G15" s="1"/>
  <c r="H15" l="1"/>
  <c r="I15"/>
  <c r="J15" s="1"/>
  <c r="C16" s="1"/>
  <c r="K15" l="1"/>
  <c r="D16" s="1"/>
  <c r="E16" s="1"/>
  <c r="G16" s="1"/>
  <c r="H16" l="1"/>
  <c r="I16"/>
  <c r="J16" s="1"/>
  <c r="C17" s="1"/>
  <c r="K16" l="1"/>
  <c r="D17" s="1"/>
  <c r="E17" s="1"/>
  <c r="G17" l="1"/>
  <c r="I17" s="1"/>
  <c r="J17" s="1"/>
  <c r="C18" s="1"/>
  <c r="H17" l="1"/>
  <c r="K17" s="1"/>
  <c r="D18" s="1"/>
  <c r="E18" s="1"/>
  <c r="G18" l="1"/>
  <c r="I18" s="1"/>
  <c r="J18" s="1"/>
  <c r="C19" s="1"/>
  <c r="H18" l="1"/>
  <c r="K18" s="1"/>
  <c r="D19" s="1"/>
  <c r="E19" s="1"/>
  <c r="G19" l="1"/>
  <c r="I19" s="1"/>
  <c r="J19" s="1"/>
  <c r="C20" s="1"/>
  <c r="H19" l="1"/>
  <c r="K19" s="1"/>
  <c r="D20" s="1"/>
  <c r="E20" s="1"/>
  <c r="G20" l="1"/>
  <c r="I20" s="1"/>
  <c r="J20" s="1"/>
  <c r="C21" s="1"/>
  <c r="H20" l="1"/>
  <c r="K20" s="1"/>
  <c r="D21" s="1"/>
  <c r="E21" s="1"/>
  <c r="G21" l="1"/>
  <c r="I21" s="1"/>
  <c r="J21" s="1"/>
  <c r="C22" s="1"/>
  <c r="H21" l="1"/>
  <c r="K21" s="1"/>
  <c r="D22" s="1"/>
  <c r="E22" s="1"/>
  <c r="G22" l="1"/>
  <c r="I22" s="1"/>
  <c r="J22" s="1"/>
  <c r="H22"/>
  <c r="K22" s="1"/>
</calcChain>
</file>

<file path=xl/comments1.xml><?xml version="1.0" encoding="utf-8"?>
<comments xmlns="http://schemas.openxmlformats.org/spreadsheetml/2006/main">
  <authors>
    <author>Автор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04"/>
          </rPr>
          <t>null = из любого</t>
        </r>
      </text>
    </comment>
    <comment ref="F1" authorId="0">
      <text>
        <r>
          <rPr>
            <sz val="8"/>
            <color indexed="81"/>
            <rFont val="Tahoma"/>
            <family val="2"/>
            <charset val="204"/>
          </rPr>
          <t xml:space="preserve">null = не учитывается
</t>
        </r>
      </text>
    </comment>
    <comment ref="H1" authorId="0">
      <text>
        <r>
          <rPr>
            <sz val="8"/>
            <color indexed="81"/>
            <rFont val="Tahoma"/>
            <family val="2"/>
            <charset val="204"/>
          </rPr>
          <t>null = не важно, не проверяется</t>
        </r>
      </text>
    </comment>
    <comment ref="I1" authorId="0">
      <text>
        <r>
          <rPr>
            <sz val="8"/>
            <color indexed="81"/>
            <rFont val="Tahoma"/>
            <family val="2"/>
            <charset val="204"/>
          </rPr>
          <t xml:space="preserve">null = не важно, любое значение
</t>
        </r>
      </text>
    </comment>
    <comment ref="L1" authorId="0">
      <text>
        <r>
          <rPr>
            <sz val="8"/>
            <color indexed="81"/>
            <rFont val="Tahoma"/>
            <family val="2"/>
            <charset val="204"/>
          </rPr>
          <t xml:space="preserve">null = не используется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1" authorId="0">
      <text>
        <r>
          <rPr>
            <b/>
            <sz val="8"/>
            <color indexed="81"/>
            <rFont val="Tahoma"/>
            <family val="2"/>
            <charset val="204"/>
          </rPr>
          <t>null = из любого</t>
        </r>
      </text>
    </comment>
    <comment ref="F1" authorId="0">
      <text>
        <r>
          <rPr>
            <sz val="8"/>
            <color indexed="81"/>
            <rFont val="Tahoma"/>
            <family val="2"/>
            <charset val="204"/>
          </rPr>
          <t xml:space="preserve">null = не учитывается
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B1" authorId="0">
      <text>
        <r>
          <rPr>
            <sz val="8"/>
            <color indexed="81"/>
            <rFont val="Tahoma"/>
            <family val="2"/>
            <charset val="204"/>
          </rPr>
          <t>null = не важно, не проверяется</t>
        </r>
      </text>
    </comment>
    <comment ref="C1" authorId="0">
      <text>
        <r>
          <rPr>
            <sz val="8"/>
            <color indexed="81"/>
            <rFont val="Tahoma"/>
            <family val="2"/>
            <charset val="204"/>
          </rPr>
          <t xml:space="preserve">null = не важно, любое значение
</t>
        </r>
      </text>
    </comment>
    <comment ref="F1" authorId="0">
      <text>
        <r>
          <rPr>
            <sz val="8"/>
            <color indexed="81"/>
            <rFont val="Tahoma"/>
            <family val="2"/>
            <charset val="204"/>
          </rPr>
          <t xml:space="preserve">null = не используется
</t>
        </r>
      </text>
    </comment>
  </commentList>
</comments>
</file>

<file path=xl/sharedStrings.xml><?xml version="1.0" encoding="utf-8"?>
<sst xmlns="http://schemas.openxmlformats.org/spreadsheetml/2006/main" count="4664" uniqueCount="722">
  <si>
    <t>Направление 1</t>
  </si>
  <si>
    <t>Направление 2</t>
  </si>
  <si>
    <t>Направление 3</t>
  </si>
  <si>
    <t>Ремонт</t>
  </si>
  <si>
    <t>Код</t>
  </si>
  <si>
    <t>Объём продаж, шт.</t>
  </si>
  <si>
    <t>НДФЛ</t>
  </si>
  <si>
    <t>ЕСН</t>
  </si>
  <si>
    <t>Всего</t>
  </si>
  <si>
    <t>Прочие затраты производства</t>
  </si>
  <si>
    <t>Наименование</t>
  </si>
  <si>
    <t>Затраты на зарплату водителей</t>
  </si>
  <si>
    <t>Валовая прибыль</t>
  </si>
  <si>
    <t>Доля затрат в доставке</t>
  </si>
  <si>
    <t>Коммерческая прибыль</t>
  </si>
  <si>
    <t>Примечание</t>
  </si>
  <si>
    <t>для "Всего"</t>
  </si>
  <si>
    <t>Административные затраты</t>
  </si>
  <si>
    <t>Расходы на персонал</t>
  </si>
  <si>
    <t>Найм персонала</t>
  </si>
  <si>
    <t>Обучение персонала</t>
  </si>
  <si>
    <t>Поздравительный фонд</t>
  </si>
  <si>
    <t>Материальная помощь</t>
  </si>
  <si>
    <t>Питание</t>
  </si>
  <si>
    <t>Общехозяйственные расходы</t>
  </si>
  <si>
    <t>Юридические расходы</t>
  </si>
  <si>
    <t>Подписка и литература</t>
  </si>
  <si>
    <t>Расходы на безопасность</t>
  </si>
  <si>
    <t>Банковское обслуживание</t>
  </si>
  <si>
    <t>Командировочные расходы</t>
  </si>
  <si>
    <t>Представительские расходы</t>
  </si>
  <si>
    <t>Прочие расходы на персонал</t>
  </si>
  <si>
    <t>Связь</t>
  </si>
  <si>
    <t>Мобильная связь</t>
  </si>
  <si>
    <t>Интернет</t>
  </si>
  <si>
    <t>Почтовые расходы</t>
  </si>
  <si>
    <t>Количество обслуженных точек доставки, шт.</t>
  </si>
  <si>
    <t>Количество точек доставки (в натуральных единицах)</t>
  </si>
  <si>
    <t>Чистая выручка</t>
  </si>
  <si>
    <t>Валовая выручка от вида деятельности</t>
  </si>
  <si>
    <t>Акции и скидки по виду деятельности</t>
  </si>
  <si>
    <t>Затраты производства</t>
  </si>
  <si>
    <t>Себестоимость сырья, материалов и комплектующих (СМК)</t>
  </si>
  <si>
    <t>Себестоимость по цене поставщика</t>
  </si>
  <si>
    <t>Транспортные расходы</t>
  </si>
  <si>
    <t>Затраты на зарплату производственного персонала</t>
  </si>
  <si>
    <t>Отпускные и больничные</t>
  </si>
  <si>
    <t>Аренда производственных и складских помещений</t>
  </si>
  <si>
    <t>Аренда производственного помещения</t>
  </si>
  <si>
    <t>Аренда помещения складов СМК</t>
  </si>
  <si>
    <t>Аренда склада готовой продукции</t>
  </si>
  <si>
    <t>Затраты на доставку (клиентам /от клиентов)</t>
  </si>
  <si>
    <t>Затраты на аренду транспорта для доставки</t>
  </si>
  <si>
    <t>Затраты на собственный транспорт</t>
  </si>
  <si>
    <t>Затраты на ГСМ</t>
  </si>
  <si>
    <t>Ремонт и страховка автотранспорта</t>
  </si>
  <si>
    <t>Ремонт автотранспорта</t>
  </si>
  <si>
    <t>Страховка автотранспорта</t>
  </si>
  <si>
    <t>Выплаты по страховым случаям</t>
  </si>
  <si>
    <t>Затраты на зарплату прочих сотрудников транспортного подразделения</t>
  </si>
  <si>
    <t>Прочие затраты доставки, не имеющие статьи</t>
  </si>
  <si>
    <t>Маржинальная прибыль</t>
  </si>
  <si>
    <t>Коммерческие затраты</t>
  </si>
  <si>
    <t>Затраты на зарплату персонала коммерческого подразделения</t>
  </si>
  <si>
    <t>Прочие коммерческие затраты</t>
  </si>
  <si>
    <t>Стационарная телефонная связь</t>
  </si>
  <si>
    <t>Амортизация производственного оборудования</t>
  </si>
  <si>
    <t>Амортизация автомобилей</t>
  </si>
  <si>
    <t>Амортизация производственной оргтехники</t>
  </si>
  <si>
    <t>Амортизация офисной оргтехники</t>
  </si>
  <si>
    <t>Амортизация прочего офисного оборудования</t>
  </si>
  <si>
    <t>Амортизация нематериальных активов</t>
  </si>
  <si>
    <t>Аренда офисных помещений</t>
  </si>
  <si>
    <t>Прочие общехозяйственные и непредвиденные расходы</t>
  </si>
  <si>
    <t>Информационные услуги</t>
  </si>
  <si>
    <t>Аудиторские услуги</t>
  </si>
  <si>
    <t>Консультационные услуги</t>
  </si>
  <si>
    <t>Затраты на маркетинг</t>
  </si>
  <si>
    <t>Канцелярия</t>
  </si>
  <si>
    <t>Прочие информационные услуги</t>
  </si>
  <si>
    <t>Операционная прибыль</t>
  </si>
  <si>
    <t>Суммарный вес точек (доставка в/отвоз из 1 адрес = 6 очков для всех направлений)</t>
  </si>
  <si>
    <t>Затраты на зарплату административного персонала</t>
  </si>
  <si>
    <t>EBIDTA (Прибыль перед амортизацией)</t>
  </si>
  <si>
    <t>EBIT (Прибыль перед налогообложением)</t>
  </si>
  <si>
    <t>Проценты по займам и кредитам</t>
  </si>
  <si>
    <t>Начисленные проценты по банковским кредитам</t>
  </si>
  <si>
    <t>Начисленные проценты по займам от филиалов</t>
  </si>
  <si>
    <t>Начисленные проценты по прочим займам</t>
  </si>
  <si>
    <t>Начисленные проценты по займам филиалам</t>
  </si>
  <si>
    <t>EBT (Прибыль перед налогообложением)</t>
  </si>
  <si>
    <t>Налоги</t>
  </si>
  <si>
    <t>Налог на прибыль</t>
  </si>
  <si>
    <t>НДС</t>
  </si>
  <si>
    <t>Чистая прибыль</t>
  </si>
  <si>
    <t>Дивиденды</t>
  </si>
  <si>
    <t>Реинвестированная прибыль</t>
  </si>
  <si>
    <t>Налог на имущество</t>
  </si>
  <si>
    <t>Обслуживание счетов и оплат</t>
  </si>
  <si>
    <t>Расчётно-кассовое обслуживание</t>
  </si>
  <si>
    <t>Прочее, не имеющее статьи</t>
  </si>
  <si>
    <t>Постоянная часть оплаты труда (банк)</t>
  </si>
  <si>
    <t>Постоянная часть оплаты труда (касса)</t>
  </si>
  <si>
    <t>Квалификационные надбавки</t>
  </si>
  <si>
    <t>Складывается</t>
  </si>
  <si>
    <t>Распределяется по обороту</t>
  </si>
  <si>
    <t>Распределяется по доле затрат</t>
  </si>
  <si>
    <t>Откуда</t>
  </si>
  <si>
    <t>заказы/накладные</t>
  </si>
  <si>
    <t>Источник</t>
  </si>
  <si>
    <t>данных</t>
  </si>
  <si>
    <t>Маркетинг</t>
  </si>
  <si>
    <t>Продажи</t>
  </si>
  <si>
    <t>для системы</t>
  </si>
  <si>
    <t>Бухгалтерия</t>
  </si>
  <si>
    <t>операции продаж</t>
  </si>
  <si>
    <t>закупки</t>
  </si>
  <si>
    <t>производство</t>
  </si>
  <si>
    <t>бухгалтерия</t>
  </si>
  <si>
    <t>табель</t>
  </si>
  <si>
    <t>договор в 1С</t>
  </si>
  <si>
    <t>Отпускные и больничные (банк)</t>
  </si>
  <si>
    <t>договор+"табель" в 1С</t>
  </si>
  <si>
    <t>1С</t>
  </si>
  <si>
    <t>договор в системе</t>
  </si>
  <si>
    <t>логист</t>
  </si>
  <si>
    <t>касса</t>
  </si>
  <si>
    <t>берём данные</t>
  </si>
  <si>
    <t>в системе</t>
  </si>
  <si>
    <t>счета за транспорт</t>
  </si>
  <si>
    <t>счета за СМК</t>
  </si>
  <si>
    <t>акты/счета/платежи ???</t>
  </si>
  <si>
    <t>касса ???</t>
  </si>
  <si>
    <t>маркетинг</t>
  </si>
  <si>
    <t>продажи</t>
  </si>
  <si>
    <t>ГД</t>
  </si>
  <si>
    <t>договор + extra счёт</t>
  </si>
  <si>
    <t>(чей код затрат)</t>
  </si>
  <si>
    <t>кадры</t>
  </si>
  <si>
    <t>офис менеджер</t>
  </si>
  <si>
    <t>???</t>
  </si>
  <si>
    <t>схема амортизации</t>
  </si>
  <si>
    <t>договора</t>
  </si>
  <si>
    <t>Списания СМК</t>
  </si>
  <si>
    <t>Списания на брака (переделка)</t>
  </si>
  <si>
    <t>касса ??? Начисления/выплаты???</t>
  </si>
  <si>
    <t>документ списания???</t>
  </si>
  <si>
    <t>Денежные средства</t>
  </si>
  <si>
    <t>Запасы</t>
  </si>
  <si>
    <t>АКТИВЫ</t>
  </si>
  <si>
    <t>ПАССИВЫ</t>
  </si>
  <si>
    <t>Касса</t>
  </si>
  <si>
    <t>Счета в банке</t>
  </si>
  <si>
    <t>Аналитика</t>
  </si>
  <si>
    <t>Банк</t>
  </si>
  <si>
    <t>Название</t>
  </si>
  <si>
    <t>Запасы в производстве</t>
  </si>
  <si>
    <t>Направление</t>
  </si>
  <si>
    <t>Номенклатура (=&gt;Направление)</t>
  </si>
  <si>
    <t>Не просроченные</t>
  </si>
  <si>
    <t>Контрагент</t>
  </si>
  <si>
    <t>Расходы будущих периодов</t>
  </si>
  <si>
    <t>Сырьё, материалы, комплектующие на складе</t>
  </si>
  <si>
    <t>ВНЕОБОРОТНЫЕ СРЕДСТВА</t>
  </si>
  <si>
    <t>Производственное оборудование</t>
  </si>
  <si>
    <t>Основные средства / Материальные активы</t>
  </si>
  <si>
    <t>ОБОРОТНЫЕ СРЕДСТВА</t>
  </si>
  <si>
    <t>Статья</t>
  </si>
  <si>
    <t>Автомобили</t>
  </si>
  <si>
    <t>Производственная оргтехника</t>
  </si>
  <si>
    <t>Офисная оргтехника</t>
  </si>
  <si>
    <t>Прочее офисное оборудование</t>
  </si>
  <si>
    <t>Нематериальные активы</t>
  </si>
  <si>
    <t>Займы физическим лицам</t>
  </si>
  <si>
    <t>Займы независимым юридическим лицам</t>
  </si>
  <si>
    <t>Займы филиалам и прочим ассоциированным юридическим лицам</t>
  </si>
  <si>
    <t>ФИО</t>
  </si>
  <si>
    <t>Собственные средства</t>
  </si>
  <si>
    <t>Уставной капитал</t>
  </si>
  <si>
    <t>Кредиты и займы</t>
  </si>
  <si>
    <t>Средства, накопленные за отчётный период</t>
  </si>
  <si>
    <t>Счета кредиторов (Взаиморасчёты)</t>
  </si>
  <si>
    <t>Просроченные до 1 недели</t>
  </si>
  <si>
    <t>Просроченные до 2-х недель</t>
  </si>
  <si>
    <t>Просроченные более 2-х недель</t>
  </si>
  <si>
    <t>Проценты по кредитам и займам</t>
  </si>
  <si>
    <t>Договор (=&gt; Контрагент)</t>
  </si>
  <si>
    <t>Банковские кредиты</t>
  </si>
  <si>
    <t>Кредиты и займы от физических лиц</t>
  </si>
  <si>
    <t>Договор (=&gt; ФИО)</t>
  </si>
  <si>
    <t>Краткосрочные обязательства перед бюджетом</t>
  </si>
  <si>
    <t>Проценты к оплате по банковским кредитам</t>
  </si>
  <si>
    <t>Проценты к оплате по прочим займам</t>
  </si>
  <si>
    <t>Проценты к получению по займам филиалам и прочим</t>
  </si>
  <si>
    <t>Проценты к получению по займам независимым юридическим лицам</t>
  </si>
  <si>
    <t>Проценты к получению по займам физическим лицам</t>
  </si>
  <si>
    <t>Своё юридическое лицо</t>
  </si>
  <si>
    <t>АП</t>
  </si>
  <si>
    <t>А</t>
  </si>
  <si>
    <t>П</t>
  </si>
  <si>
    <t>ДОЛГОСРОЧНЫЕ ПАССИВЫ</t>
  </si>
  <si>
    <t>КРАТКОСРОЧНЫЕ ПАССИВЫ</t>
  </si>
  <si>
    <t>Начисленные дивиденды к выплате</t>
  </si>
  <si>
    <t>Переработки / Проценты</t>
  </si>
  <si>
    <t>Премии и штрафы</t>
  </si>
  <si>
    <t>Не просроченные (бонус "да")</t>
  </si>
  <si>
    <t>Просроченные (бонус "нет")</t>
  </si>
  <si>
    <t>Безнадёжные (более 6 месяцев)</t>
  </si>
  <si>
    <t>Займы от филиалов (и ассоциированных юрлиц)</t>
  </si>
  <si>
    <t>Проценты к оплате по займам от филиалов (и ассоциированных юрлиц)</t>
  </si>
  <si>
    <t>Займы от независимых юридических лиц</t>
  </si>
  <si>
    <t>100-999</t>
  </si>
  <si>
    <t>Краткосрочные обязательства перед персоналом (Взаиморасчёты с персоналом)</t>
  </si>
  <si>
    <t>Взаиморасчёты с персоналом</t>
  </si>
  <si>
    <t>Экземпляр (=&gt; Подстатья ОС)</t>
  </si>
  <si>
    <t>Счета дебиторов (Взаиморасчёты с контрагентами)</t>
  </si>
  <si>
    <t>Авансы от клиентов (Взаиморасчёты с контрагентами)</t>
  </si>
  <si>
    <t>Авансы поставщикам (Взаиморасчёты с контрагентами)</t>
  </si>
  <si>
    <t>Списание основных средств</t>
  </si>
  <si>
    <t>Доходы (расходы) от продажи основных средств</t>
  </si>
  <si>
    <t>Результат от операций с основными средствами</t>
  </si>
  <si>
    <t>Дата договора</t>
  </si>
  <si>
    <t>Сумма кредита</t>
  </si>
  <si>
    <t>Годовой процент</t>
  </si>
  <si>
    <t>Дата</t>
  </si>
  <si>
    <t>Оплата, руб.</t>
  </si>
  <si>
    <t>Первичная запись при взятии кредита</t>
  </si>
  <si>
    <t>Формируется при закрытии периода</t>
  </si>
  <si>
    <t>Оплата по кредиту 10000</t>
  </si>
  <si>
    <t>Учёт кредитов и процентов по ним. Пример расчёта выданного кредита.</t>
  </si>
  <si>
    <t>Процент
суммарно
до оплаты, руб.</t>
  </si>
  <si>
    <t>Процент
суммарно
после
оплаты, руб.</t>
  </si>
  <si>
    <t>Погашение
тела
кредита, руб.</t>
  </si>
  <si>
    <t>Тело кредита
после оплаты,
руб.</t>
  </si>
  <si>
    <t>Процент за
период, руб.</t>
  </si>
  <si>
    <t>Тело 
кредита
до оплаты, руб.</t>
  </si>
  <si>
    <t>Всего должны по кредиту, руб.</t>
  </si>
  <si>
    <t>Оплата процента, руб.</t>
  </si>
  <si>
    <t>Оплата по кредиту 3000</t>
  </si>
  <si>
    <t>Оплата по кредиту 5000</t>
  </si>
  <si>
    <t>Оплата по кредиту 8000</t>
  </si>
  <si>
    <t>Цифры вносятся, НЕ считаются</t>
  </si>
  <si>
    <t>Оплата по кредиту 20000</t>
  </si>
  <si>
    <t>Дата перечисления средств факт</t>
  </si>
  <si>
    <t>Дата перечисления средств план</t>
  </si>
  <si>
    <t>Оплаты контрагентов нам к распределению</t>
  </si>
  <si>
    <t>Наши оплаты контрагентам к распределению</t>
  </si>
  <si>
    <t>Финансовые вложения долгосрочные (кредиты и займы)</t>
  </si>
  <si>
    <t>Проценты по финансовым вложениям (кредитам и займам)</t>
  </si>
  <si>
    <t>Проценты, начисленные к оплате</t>
  </si>
  <si>
    <t>Проценты, начисленные к получению</t>
  </si>
  <si>
    <t>Для корректировки цифр по кредиту</t>
  </si>
  <si>
    <t>Корректировка тела на 200руб и процентов на 100 руб.</t>
  </si>
  <si>
    <t>Увеличение тела кредита, руб.</t>
  </si>
  <si>
    <t>Увеличение тела кредита (выбираем кредитную линию)</t>
  </si>
  <si>
    <t>Сырьё, материалы, комплектующие в пути к нам</t>
  </si>
  <si>
    <t>Сырьё, материалы, комплектующие в пути к клиенту</t>
  </si>
  <si>
    <t>Транспортные услуги к распределению на себестоимость товара</t>
  </si>
  <si>
    <t>Брак и недостача при приёме ТМЦ от поставщика</t>
  </si>
  <si>
    <t>Товары и готовая продукция</t>
  </si>
  <si>
    <t>Возвращённые клиентом ТМЦ, не попавшие обратно на склад</t>
  </si>
  <si>
    <t>Отчислено на формирование резерва по браку</t>
  </si>
  <si>
    <t>Резервы на покрытие брака</t>
  </si>
  <si>
    <t>При значении поля</t>
  </si>
  <si>
    <t>Равного</t>
  </si>
  <si>
    <t>DB(+)/CR(-)</t>
  </si>
  <si>
    <t>Аналитика из поля</t>
  </si>
  <si>
    <t>Направление деятельности</t>
  </si>
  <si>
    <t>Сумма из поля</t>
  </si>
  <si>
    <t>№</t>
  </si>
  <si>
    <t>Дата проводки из поля</t>
  </si>
  <si>
    <t>Резерввы на покрытие плохой дебиторки</t>
  </si>
  <si>
    <t>Отчисления на формирование резерва по дебиторке</t>
  </si>
  <si>
    <t>Из статуса</t>
  </si>
  <si>
    <t>В статус</t>
  </si>
  <si>
    <t>Результаты инвентаризации</t>
  </si>
  <si>
    <t>Деньги, выданные под отчёт (на покупки, наличка от продаж и т.п.)</t>
  </si>
  <si>
    <t>Зарплата по банку (Авансы по зарплате, банк)</t>
  </si>
  <si>
    <t>Зарплата по кассе (Авансы по зарплате, касса)</t>
  </si>
  <si>
    <t>Зарплата по банку (Начисленная зарплата банк)</t>
  </si>
  <si>
    <t>Зарплата по кассе (Начисленная зарплата касса)</t>
  </si>
  <si>
    <t>Средства, накопленные за предыдущие года периоды</t>
  </si>
  <si>
    <t>банк</t>
  </si>
  <si>
    <t>контрагент</t>
  </si>
  <si>
    <t>Название правила/проводки</t>
  </si>
  <si>
    <t>Для какого документа правило</t>
  </si>
  <si>
    <t>Счёт</t>
  </si>
  <si>
    <t>Карточка учёта основных средств</t>
  </si>
  <si>
    <t>Приобретение основных средств</t>
  </si>
  <si>
    <t>Приобретено</t>
  </si>
  <si>
    <t>null</t>
  </si>
  <si>
    <t>Дата приобретения</t>
  </si>
  <si>
    <t>30, Взаиморасчёты с контрагентами</t>
  </si>
  <si>
    <t>DB</t>
  </si>
  <si>
    <t>CR</t>
  </si>
  <si>
    <t>Внутренний код записи в системе</t>
  </si>
  <si>
    <t>Поставщик</t>
  </si>
  <si>
    <t>Стоимость приобретения</t>
  </si>
  <si>
    <t>Амортизация основных средств</t>
  </si>
  <si>
    <t>Учёт амортизации основных средств</t>
  </si>
  <si>
    <t>Взят в учёт</t>
  </si>
  <si>
    <t>Дата операции</t>
  </si>
  <si>
    <t>Карточка учёта ОС</t>
  </si>
  <si>
    <t>Амортизация за период</t>
  </si>
  <si>
    <t>Продажа основных средств</t>
  </si>
  <si>
    <t>Дата списания</t>
  </si>
  <si>
    <t>792, Списание основных средств</t>
  </si>
  <si>
    <t>Сумма выбытия ОС</t>
  </si>
  <si>
    <t>791, Доходы (расходы) от продажи основных средств.</t>
  </si>
  <si>
    <t>Покупатель ОС</t>
  </si>
  <si>
    <t>Сумма покупки ОС</t>
  </si>
  <si>
    <t>Доход/расход</t>
  </si>
  <si>
    <t>Статья баланса</t>
  </si>
  <si>
    <t>51, Производственное оборудование</t>
  </si>
  <si>
    <t>52, Автомобили</t>
  </si>
  <si>
    <t>53, Производственная оргтехника</t>
  </si>
  <si>
    <t>54, Офисная оргтехника</t>
  </si>
  <si>
    <t>55, Прочее офисное оборудование</t>
  </si>
  <si>
    <t>56, Нематериальные активы</t>
  </si>
  <si>
    <t>Статья амортизации</t>
  </si>
  <si>
    <t>710, Амортизация производственного оборудования</t>
  </si>
  <si>
    <t>720, Амортизация автомобилей</t>
  </si>
  <si>
    <t>730, Амортизация производственной оргтехники</t>
  </si>
  <si>
    <t>740, Амортизация офисной оргтехники</t>
  </si>
  <si>
    <t>750, Амортизация прочего офисного оборудования</t>
  </si>
  <si>
    <t>760, Амортизация нематериальных активов</t>
  </si>
  <si>
    <t>Начисления процентов и оплаты</t>
  </si>
  <si>
    <t>Учтён</t>
  </si>
  <si>
    <t xml:space="preserve">null </t>
  </si>
  <si>
    <t>Учёт процентов и платежей по кредитам</t>
  </si>
  <si>
    <t>Взяли / Выдали</t>
  </si>
  <si>
    <t>Выдача кредита</t>
  </si>
  <si>
    <t>16, Наши оплаты контрагентам к распределению</t>
  </si>
  <si>
    <t>Контрагент /ФИО</t>
  </si>
  <si>
    <t>Увеличение тела кредита</t>
  </si>
  <si>
    <t>60, Финансовые вложения долгосрочные</t>
  </si>
  <si>
    <t>Кредитный договор</t>
  </si>
  <si>
    <t>65, Проценты по финансовым вложениям (кредитам и займам)</t>
  </si>
  <si>
    <t>Процент за период</t>
  </si>
  <si>
    <t>820, Проценты, начисленные к получению</t>
  </si>
  <si>
    <t>59, Оплаты контрагентов нам к распределению</t>
  </si>
  <si>
    <t>Оплата</t>
  </si>
  <si>
    <t>СR</t>
  </si>
  <si>
    <t>Оплата процента</t>
  </si>
  <si>
    <t>60, Финансовые вложения долгосрочные (кредиты и займы)</t>
  </si>
  <si>
    <t>Погашение тела кредита</t>
  </si>
  <si>
    <t>Взятие кредита</t>
  </si>
  <si>
    <t>85, Кредиты и займы</t>
  </si>
  <si>
    <t>Код документа «Кредитнвй договор» в системе</t>
  </si>
  <si>
    <t>80, Проценты по кредитам и займам</t>
  </si>
  <si>
    <t>810, Проценты, начисленные к оплате</t>
  </si>
  <si>
    <t>Корректировка договора</t>
  </si>
  <si>
    <t>Учёт разницы в методологиях расчёта по кредиту</t>
  </si>
  <si>
    <t>Изменение тела кредита</t>
  </si>
  <si>
    <t>Изменение начисленного процента</t>
  </si>
  <si>
    <t>820, Проценты, начисленные к получению.</t>
  </si>
  <si>
    <t>Состав накладной</t>
  </si>
  <si>
    <t>Учтён предварительно</t>
  </si>
  <si>
    <t>Дата предварительного учёта</t>
  </si>
  <si>
    <t>Куда принимаем товар</t>
  </si>
  <si>
    <t>На склад</t>
  </si>
  <si>
    <t>42, Сырьё, материалы, комплектующие на складе</t>
  </si>
  <si>
    <t>Товар</t>
  </si>
  <si>
    <t>Стоимость с НДС</t>
  </si>
  <si>
    <t>30, Счета кредиторов (взаиморасчёты)</t>
  </si>
  <si>
    <t>Поставщик товара</t>
  </si>
  <si>
    <t>Транспортные расходы предварительно</t>
  </si>
  <si>
    <t>49, Транспор-тные услуги к распределе-нию на себестимость товара</t>
  </si>
  <si>
    <t>Учёт предварительный получения ТМЦ по накладной</t>
  </si>
  <si>
    <t>Учёт окончательный получения ТМЦ по накладной 2</t>
  </si>
  <si>
    <t>Дата окончательного учёта</t>
  </si>
  <si>
    <t>Учтён окончательно</t>
  </si>
  <si>
    <t>Корректировка транспортных услуг</t>
  </si>
  <si>
    <t>В транспорт</t>
  </si>
  <si>
    <t>41, Сырьё, материалы, комплектующие в пути к нам</t>
  </si>
  <si>
    <t>41, Сырьё, материалы, комплектующие в пути к нам на складе</t>
  </si>
  <si>
    <t>Акт выполненных работ по транспортным услугам</t>
  </si>
  <si>
    <t>Учёт факта транспортных расходов по акту</t>
  </si>
  <si>
    <t>Распределить стоимость предварительно</t>
  </si>
  <si>
    <t>Дата учёта</t>
  </si>
  <si>
    <t>Поставщик транспортных услуг</t>
  </si>
  <si>
    <t>Предварительная стоимость услуг</t>
  </si>
  <si>
    <t>Распределить стоимость окончательно</t>
  </si>
  <si>
    <t>49, Транспортные услуги к распределе-нию на себестоимость товара</t>
  </si>
  <si>
    <t>Корректировка стоимости услуг</t>
  </si>
  <si>
    <t>Приехало номенклатура</t>
  </si>
  <si>
    <t>Корректировка поступления ранее принятых на баланс ТМЦ</t>
  </si>
  <si>
    <t>Дата прихода</t>
  </si>
  <si>
    <t>Окончательная себестоимость всего</t>
  </si>
  <si>
    <t>Сумма к оприходованию</t>
  </si>
  <si>
    <t>46, Брак и недостача при приёме ТМЦ от поставщика</t>
  </si>
  <si>
    <t>Сумма брака</t>
  </si>
  <si>
    <t>Сумма недостачи</t>
  </si>
  <si>
    <t>Заявка на услугу</t>
  </si>
  <si>
    <t>ТМЦ под заказ выданы</t>
  </si>
  <si>
    <t>Дата ТМЦ выданы</t>
  </si>
  <si>
    <t>Себестоимость</t>
  </si>
  <si>
    <t>43, Запасы в производстве</t>
  </si>
  <si>
    <t>Дата Заказ готов уезжать</t>
  </si>
  <si>
    <t>ТМЦ для картриджей выдали в производство</t>
  </si>
  <si>
    <t>ТМЦ для картриджей вошли в готовую продукцию</t>
  </si>
  <si>
    <t>44, Товары и готовая продукция</t>
  </si>
  <si>
    <t>ТМЦ для картриджей уехали в сторону клиента</t>
  </si>
  <si>
    <t>Заказ уехал</t>
  </si>
  <si>
    <t>45, Сырьё, материалы, комплектующие в пути к клиенту</t>
  </si>
  <si>
    <t>Заказ клиентом принят</t>
  </si>
  <si>
    <t>Дата Заказ уехал</t>
  </si>
  <si>
    <t>Дата Заказ клиентом принят</t>
  </si>
  <si>
    <t>321, Себестоимость по цене поставщика</t>
  </si>
  <si>
    <t>Себестоимость принятых товаров без транспортных расходов</t>
  </si>
  <si>
    <t>322, Транспортные расходы</t>
  </si>
  <si>
    <t>Транспортные расходы в себестоимости принятого товара</t>
  </si>
  <si>
    <t>Заказ готов уезжать</t>
  </si>
  <si>
    <t>ТМЦ для картриджей уехали и были приняты клиентом</t>
  </si>
  <si>
    <t>ТМЦ для картриджей  были приняты клиентом на условиях самовывоза</t>
  </si>
  <si>
    <t>Возврат клиента</t>
  </si>
  <si>
    <t>Готовая продукция</t>
  </si>
  <si>
    <t>Отказ клиента от неуехавшего заказа на восстановление</t>
  </si>
  <si>
    <t>Возврат уехавшего заказа на всстановление от клиента</t>
  </si>
  <si>
    <t>Заказ ожидается к возврату водителем</t>
  </si>
  <si>
    <t>Заказ на восстановленеи не был принят водителем, но и не был возвращён на склад.</t>
  </si>
  <si>
    <t>47, Возвращённые клиентом ТМЦ, не попавшие обратно на склад</t>
  </si>
  <si>
    <t>Заявка на поставку клиенту</t>
  </si>
  <si>
    <t>Заказ на оригинал выдали со склада в отигрузку</t>
  </si>
  <si>
    <t>Заказ на оригинал уехал к клиенту</t>
  </si>
  <si>
    <t>Себестоимость принятая</t>
  </si>
  <si>
    <t>Себестоимость возвращённая</t>
  </si>
  <si>
    <t>Утерянная себестоимость</t>
  </si>
  <si>
    <t>Заказ на оригинал клиентом частично принят, возвращён, утерян при возврате</t>
  </si>
  <si>
    <t>Заявка на ремонт</t>
  </si>
  <si>
    <t>Выпонено</t>
  </si>
  <si>
    <t>Аппарат отремонтирован и ждёт отгрузки</t>
  </si>
  <si>
    <t>Отремонтированный аппарат принят клиентом</t>
  </si>
  <si>
    <t>Деталь</t>
  </si>
  <si>
    <t>Заявка на отгрузку готовой продукции</t>
  </si>
  <si>
    <t>Заказ выдан со склада и готов уезжать</t>
  </si>
  <si>
    <t>Готовая продукция уехала со склада</t>
  </si>
  <si>
    <t>Клиент принял отправленную к нему готовую продукцию</t>
  </si>
  <si>
    <t>Клиент принял готовую продукцию самовывозом</t>
  </si>
  <si>
    <t>Без заявки на услугу</t>
  </si>
  <si>
    <t>Да</t>
  </si>
  <si>
    <t>Клиент не принял отправленную к нему готовую продукцию</t>
  </si>
  <si>
    <t>Клиент отказался от ожидающей отгрузку готовой продукции</t>
  </si>
  <si>
    <t>Готовая продукция не доехала до клиента и не вернулась на склад</t>
  </si>
  <si>
    <t>Списание ТМЦ со склада на производство</t>
  </si>
  <si>
    <t>Списание малоценки ТМЦ на производство</t>
  </si>
  <si>
    <t>Вид списания</t>
  </si>
  <si>
    <t>Малоценка на производство</t>
  </si>
  <si>
    <t>Себистоимость</t>
  </si>
  <si>
    <t>331, Себестоимость по цене поставщика</t>
  </si>
  <si>
    <t>Стоимость по цене поставщика</t>
  </si>
  <si>
    <t>332, Транспортные расходы</t>
  </si>
  <si>
    <t>Стоимость транспорта</t>
  </si>
  <si>
    <t>Счёт предоплатный</t>
  </si>
  <si>
    <t>Нет</t>
  </si>
  <si>
    <t>30, Счета дебиторов (Взаиморасчёты с контрагентами)</t>
  </si>
  <si>
    <t>Сумма после скидки</t>
  </si>
  <si>
    <t>58, Авансы от клиентов</t>
  </si>
  <si>
    <t>Внутренний клиент</t>
  </si>
  <si>
    <t>210, Валовая выручка от вида деятельности</t>
  </si>
  <si>
    <t>Стоимость услуг</t>
  </si>
  <si>
    <t>230, Внутренние продажи</t>
  </si>
  <si>
    <t>220, Акции и скидки по виду деятельности</t>
  </si>
  <si>
    <t>Скидка по акции</t>
  </si>
  <si>
    <t>Реализация из "Заявки на услугу" отгруженного восстановленного картриджа</t>
  </si>
  <si>
    <t>Реализация из "Заявки на услугу"  восстановленного картриджа по самовывозу</t>
  </si>
  <si>
    <t>Реализация оригинала из "Заявки на поставку клиенту"</t>
  </si>
  <si>
    <t>Стоимость оригинала</t>
  </si>
  <si>
    <t>Реализация из "Заявки на ремонт"</t>
  </si>
  <si>
    <t>Стоимость ремонта</t>
  </si>
  <si>
    <t>Реализация из "Заявки на отгрузку готовой продукции"</t>
  </si>
  <si>
    <t>Оплата входящая</t>
  </si>
  <si>
    <t>Дата платежа</t>
  </si>
  <si>
    <t>Фиксация факта входящих оплат</t>
  </si>
  <si>
    <t>Вид платежа</t>
  </si>
  <si>
    <t>Оплата по банку</t>
  </si>
  <si>
    <t>11, Счета в банке</t>
  </si>
  <si>
    <t>Название банка</t>
  </si>
  <si>
    <t>Сумма платежа</t>
  </si>
  <si>
    <t>Оплата по кассе</t>
  </si>
  <si>
    <t>12, Касса</t>
  </si>
  <si>
    <t>Название кассы</t>
  </si>
  <si>
    <t>Платёж</t>
  </si>
  <si>
    <t>Платёж распределён</t>
  </si>
  <si>
    <t>Распределение входящих платежей</t>
  </si>
  <si>
    <t>Направление платежа</t>
  </si>
  <si>
    <t>Получаем</t>
  </si>
  <si>
    <t>Сумма распределённая</t>
  </si>
  <si>
    <t>Распределение и направление</t>
  </si>
  <si>
    <t>Дебиторка, получаем</t>
  </si>
  <si>
    <t>30, Счета дебиторов</t>
  </si>
  <si>
    <t>Авансовые, получаем</t>
  </si>
  <si>
    <t>Оплата исходящая</t>
  </si>
  <si>
    <t>Фиксация факта исходящих оплат</t>
  </si>
  <si>
    <t>Распределение исходящих оплат</t>
  </si>
  <si>
    <t>30, Счета кредиторов</t>
  </si>
  <si>
    <t>34, Авансы поставщикам</t>
  </si>
  <si>
    <t>Платим</t>
  </si>
  <si>
    <t>Дебиторка, платим</t>
  </si>
  <si>
    <t>Авансовые, платим</t>
  </si>
  <si>
    <t>Формирование резервов на покрытие брака</t>
  </si>
  <si>
    <t>364, Отчислено на формирование резерва по браку</t>
  </si>
  <si>
    <t>Сумма</t>
  </si>
  <si>
    <t>95, Резервы на покрытие брака.</t>
  </si>
  <si>
    <t>Списание ТМЦ со склада за счёт резервов на покрытие брака</t>
  </si>
  <si>
    <t>На переделку брака</t>
  </si>
  <si>
    <t>Формирование резервов на неоплату</t>
  </si>
  <si>
    <t>940, Отчислено на формирование резерва по дебиторке</t>
  </si>
  <si>
    <t>96, Резервы на покрытие плохой дебиторки.</t>
  </si>
  <si>
    <t>Списание дебиторки с резервов</t>
  </si>
  <si>
    <t>30, Счета дебиторов (Взаиморасчёты)</t>
  </si>
  <si>
    <t>Формирование виртуального склада по результатам инвентаризации</t>
  </si>
  <si>
    <t>Дата инвентаризации</t>
  </si>
  <si>
    <t>ТМЦ</t>
  </si>
  <si>
    <t>Стоимость</t>
  </si>
  <si>
    <t>48, Результаты инвентаризации</t>
  </si>
  <si>
    <t>Списание ТМЦ со склада</t>
  </si>
  <si>
    <t>Списание со склада не существующих там больше физически ТМЦ</t>
  </si>
  <si>
    <t>Склад списания</t>
  </si>
  <si>
    <t>Статья списания</t>
  </si>
  <si>
    <t>Списание за счёт</t>
  </si>
  <si>
    <t>Ответственное лицо</t>
  </si>
  <si>
    <t>27, Начисленная зарплата касса</t>
  </si>
  <si>
    <t>362, Утеряно по результатам инвентаризации</t>
  </si>
  <si>
    <t>Пересортица</t>
  </si>
  <si>
    <t>Фиксация осознанной пересортицы на складе</t>
  </si>
  <si>
    <t>Дата пересортицы</t>
  </si>
  <si>
    <t>363, Пересорт</t>
  </si>
  <si>
    <t>Сумма выдано направление 1</t>
  </si>
  <si>
    <t>Сумма затребовано направление 1</t>
  </si>
  <si>
    <t>Сумма перерасход направление 1</t>
  </si>
  <si>
    <t>Сумма выдано направление 2</t>
  </si>
  <si>
    <t>Сумма затребовано направление 2</t>
  </si>
  <si>
    <t>Сумма перерасход направление 2</t>
  </si>
  <si>
    <t>Сумма выдано направление 3</t>
  </si>
  <si>
    <t>Сумма затребовано направление 3</t>
  </si>
  <si>
    <t>Сумма перерасход направление 3</t>
  </si>
  <si>
    <t>Учёт расходов будущих периодов</t>
  </si>
  <si>
    <t>Дата формирования /списания</t>
  </si>
  <si>
    <t>Вид документа</t>
  </si>
  <si>
    <t>Формирование</t>
  </si>
  <si>
    <t>Сумма затрат за период</t>
  </si>
  <si>
    <t>15, Расходы будущих периодов</t>
  </si>
  <si>
    <t>Статья затрат</t>
  </si>
  <si>
    <t>Списание</t>
  </si>
  <si>
    <t>351, Аренда производственного помещения</t>
  </si>
  <si>
    <t>352, Аренда помещения складов СМК</t>
  </si>
  <si>
    <t>353, Аренда склада готовой продукции</t>
  </si>
  <si>
    <t>Дата/время операции</t>
  </si>
  <si>
    <t>Взаиморасчёты с физическими лицами</t>
  </si>
  <si>
    <t>Учёт средств, выданных под отчёт</t>
  </si>
  <si>
    <t>Вид операции</t>
  </si>
  <si>
    <t>Выдача денег из кассы</t>
  </si>
  <si>
    <t>21, Деньги, выданные под отчёт</t>
  </si>
  <si>
    <t>Приход денег в кассу</t>
  </si>
  <si>
    <t>Зарплата по кассе</t>
  </si>
  <si>
    <t>23, Зарплата по кассе</t>
  </si>
  <si>
    <t>Учёт подотчётных денег в начислениях</t>
  </si>
  <si>
    <t>Дата создания документа</t>
  </si>
  <si>
    <t>Перевод просроченных подотчётных сумм во взаиморасчёты по зарплате</t>
  </si>
  <si>
    <t>Тип кассы</t>
  </si>
  <si>
    <t>в 1С</t>
  </si>
  <si>
    <t>22, Зарплата по банку (Начисленная зарплата банк)</t>
  </si>
  <si>
    <t>23, Зарплата по кассе (Начисленная зарплата касса)</t>
  </si>
  <si>
    <t>Учёт в системе налогов из 1С</t>
  </si>
  <si>
    <t>Учёт налогов</t>
  </si>
  <si>
    <t>Дата возникновения обязательств</t>
  </si>
  <si>
    <t>Сумма начисления</t>
  </si>
  <si>
    <t>НДФЛ, производство</t>
  </si>
  <si>
    <t>347, НДФЛ</t>
  </si>
  <si>
    <t>ЕСН, производство</t>
  </si>
  <si>
    <t>348, ЕСН</t>
  </si>
  <si>
    <t>НДФЛ, водители</t>
  </si>
  <si>
    <t>467, НДФЛ</t>
  </si>
  <si>
    <t>ЕСН, водители</t>
  </si>
  <si>
    <t>468, ЕСН</t>
  </si>
  <si>
    <t>НДФЛ, транспортное подразделение</t>
  </si>
  <si>
    <t>477, НДФЛ</t>
  </si>
  <si>
    <t>ЕСН, транспортное подразделение</t>
  </si>
  <si>
    <t>478, ЕСН</t>
  </si>
  <si>
    <t>НДФЛ, коммерческие</t>
  </si>
  <si>
    <t>517, НДФЛ</t>
  </si>
  <si>
    <t>ЕСН, коммерческие</t>
  </si>
  <si>
    <t>518, ЕСН</t>
  </si>
  <si>
    <t>НДФЛ, маркетинг</t>
  </si>
  <si>
    <t>617, НДФЛ</t>
  </si>
  <si>
    <t>ЕСН, маркетинг</t>
  </si>
  <si>
    <t>618, ЕСН</t>
  </si>
  <si>
    <t>НДФЛ, администрация</t>
  </si>
  <si>
    <t>647, НДФЛ</t>
  </si>
  <si>
    <t>ЕСН, администрация</t>
  </si>
  <si>
    <t>648, ЕСН</t>
  </si>
  <si>
    <t>910, Налог на прибыль</t>
  </si>
  <si>
    <t>920, НДС</t>
  </si>
  <si>
    <t>930, Налог на имущество</t>
  </si>
  <si>
    <t>Начисления контрагенту</t>
  </si>
  <si>
    <t>Начисление дивидендов</t>
  </si>
  <si>
    <t>94, Начисленные дивиденды к выплате</t>
  </si>
  <si>
    <t>960, Дивиденды</t>
  </si>
  <si>
    <t>Выплаты контрагенту</t>
  </si>
  <si>
    <t>Выплаты дивидендов</t>
  </si>
  <si>
    <t>Затраты на банковское обслуживание</t>
  </si>
  <si>
    <t>11, Банк</t>
  </si>
  <si>
    <t>691, Обслуживание счетов и оплат</t>
  </si>
  <si>
    <t>Дата оказания услуги</t>
  </si>
  <si>
    <t>Услуги кассе</t>
  </si>
  <si>
    <t>Стоимость услуги</t>
  </si>
  <si>
    <t>692, Расчётно-кассовое обслуживание</t>
  </si>
  <si>
    <t>Дата начисления бонуса</t>
  </si>
  <si>
    <t>Бонус клиенту</t>
  </si>
  <si>
    <t>Выплата бонуса клиенту</t>
  </si>
  <si>
    <t>30, Счета кредиторов (Взаиморасчёты с контрагентами)</t>
  </si>
  <si>
    <t>Сумма бонуса</t>
  </si>
  <si>
    <t>Перевод дебиторки в кредит</t>
  </si>
  <si>
    <t>Перевод просроченной дебиторки в кредит</t>
  </si>
  <si>
    <t>Формирование прибыли в балансе</t>
  </si>
  <si>
    <t>Формирование прибыли при закрытии периода</t>
  </si>
  <si>
    <t>Учётная дата/время</t>
  </si>
  <si>
    <t>92, Средства, накопленные за предыдущие года периоды</t>
  </si>
  <si>
    <t>Прибыль предыдущего периода</t>
  </si>
  <si>
    <t>93, Средства, накопленные за отчётный период</t>
  </si>
  <si>
    <t>Прибыль текущего периода</t>
  </si>
  <si>
    <t>970, Реинвестированная прибыль</t>
  </si>
  <si>
    <t>Учёт в системе отпускных и больничных из 1</t>
  </si>
  <si>
    <t>Сумма операции</t>
  </si>
  <si>
    <t>346,Отпускные и больничные (банк)</t>
  </si>
  <si>
    <t>466, Отпускные и больничные (банк)</t>
  </si>
  <si>
    <t>516,Отпускные и больничные (банк)</t>
  </si>
  <si>
    <t>616, Отпускные и больничные (банк)</t>
  </si>
  <si>
    <t>646, Отпускные и больничные (банк)</t>
  </si>
  <si>
    <t>Зарплата</t>
  </si>
  <si>
    <t>Учёт зарплаты по статьям затрат</t>
  </si>
  <si>
    <t>Статья Постоянная часть оплаты труда (банк)</t>
  </si>
  <si>
    <t>341, Постоянная часть оплаты труда (банк)</t>
  </si>
  <si>
    <t>Начислено оклад по банку</t>
  </si>
  <si>
    <t>461, Постоянная часть оплаты труда (банк)</t>
  </si>
  <si>
    <t>471, Постоянная часть оплаты труда (банк)</t>
  </si>
  <si>
    <t>511, Постоянная часть оплаты труда (банк)</t>
  </si>
  <si>
    <t>611, Постоянная часть оплаты труда (банк)</t>
  </si>
  <si>
    <t>641, Постоянная часть оплаты труда (банк)</t>
  </si>
  <si>
    <t>Статья Постоянная часть оплаты труда (касса)</t>
  </si>
  <si>
    <t>342, Постоянная часть оплаты труда (касса)</t>
  </si>
  <si>
    <t>Оклад касса</t>
  </si>
  <si>
    <t>462, Постоянная часть оплаты труда (касса)</t>
  </si>
  <si>
    <t>472, Постоянная часть оплаты труда (касса)</t>
  </si>
  <si>
    <t>512, Постоянная часть оплаты труда (касса)</t>
  </si>
  <si>
    <t>612, Постоянная часть оплаты труда (касса)</t>
  </si>
  <si>
    <t>642, Постоянная часть оплаты труда (касса)</t>
  </si>
  <si>
    <t>Статья Квалификационные надбавки</t>
  </si>
  <si>
    <t>343, Квалификационные надбавки</t>
  </si>
  <si>
    <t>463, Квалификационные надбавки</t>
  </si>
  <si>
    <t>473, Квалификационные надбавки</t>
  </si>
  <si>
    <t>513, Квалификационные надбавки</t>
  </si>
  <si>
    <t>613, Квалификационные надбавки</t>
  </si>
  <si>
    <t>643, Квалификационные надбавки</t>
  </si>
  <si>
    <t>Статья Переработки / Проценты</t>
  </si>
  <si>
    <t>344, Переработки / Проценты</t>
  </si>
  <si>
    <t>Проценты/переработки</t>
  </si>
  <si>
    <t>464, Переработки / Проценты</t>
  </si>
  <si>
    <t>474, Переработки / Проценты</t>
  </si>
  <si>
    <t>514, Переработки / Проценты</t>
  </si>
  <si>
    <t>614, Переработки / Проценты</t>
  </si>
  <si>
    <t>644, Переработки / Проценты</t>
  </si>
  <si>
    <t>Статья Премии и штрафы</t>
  </si>
  <si>
    <t>345, Премии и штрафы</t>
  </si>
  <si>
    <t>465, Премии и штрафы</t>
  </si>
  <si>
    <t>475, Премии и штрафы</t>
  </si>
  <si>
    <t>515, Премии и штрафы</t>
  </si>
  <si>
    <t>615, Премии и штрафы</t>
  </si>
  <si>
    <t>645, Премии и штрафы</t>
  </si>
  <si>
    <t>Учёт в системе отпускных и больничных из 1С</t>
  </si>
  <si>
    <t>Производство</t>
  </si>
  <si>
    <t>Направление 4</t>
  </si>
  <si>
    <t>Покопийная печать</t>
  </si>
  <si>
    <t>Количество картриджей, единиц оргтехники, копий</t>
  </si>
  <si>
    <r>
      <t>Себестоимость прямых затрат СМК по заказам клиентов</t>
    </r>
    <r>
      <rPr>
        <b/>
        <sz val="11"/>
        <color theme="8" tint="-0.249977111117893"/>
        <rFont val="Calibri"/>
        <family val="2"/>
        <charset val="204"/>
        <scheme val="minor"/>
      </rPr>
      <t xml:space="preserve"> (теперь все по заказам)</t>
    </r>
  </si>
  <si>
    <r>
      <t>Утеряно по результатам инвентаризации (</t>
    </r>
    <r>
      <rPr>
        <sz val="11"/>
        <color theme="8" tint="-0.249977111117893"/>
        <rFont val="Calibri"/>
        <family val="2"/>
        <charset val="204"/>
        <scheme val="minor"/>
      </rPr>
      <t>пересорты - инвентаризацией</t>
    </r>
    <r>
      <rPr>
        <sz val="11"/>
        <rFont val="Calibri"/>
        <family val="2"/>
        <charset val="204"/>
        <scheme val="minor"/>
      </rPr>
      <t>)</t>
    </r>
  </si>
  <si>
    <t>Прочие списания СМК по акту</t>
  </si>
  <si>
    <r>
      <t>Хозяйственные расходы (</t>
    </r>
    <r>
      <rPr>
        <sz val="11"/>
        <color theme="8" tint="-0.249977111117893"/>
        <rFont val="Calibri"/>
        <family val="2"/>
        <charset val="204"/>
        <scheme val="minor"/>
      </rPr>
      <t>все прочие пока сюда без разбивки</t>
    </r>
    <r>
      <rPr>
        <sz val="11"/>
        <color theme="1"/>
        <rFont val="Calibri"/>
        <family val="2"/>
        <charset val="204"/>
        <scheme val="minor"/>
      </rPr>
      <t>)</t>
    </r>
  </si>
  <si>
    <t>Затраты на зарплату отдела маркетинга</t>
  </si>
  <si>
    <t>Разносим по алгоритму</t>
  </si>
  <si>
    <t>из документа "Затраты"</t>
  </si>
  <si>
    <t>Развитие и реклама</t>
  </si>
  <si>
    <t>Реклама в печатных СМИ</t>
  </si>
  <si>
    <t>Реклама в интернете/digital</t>
  </si>
  <si>
    <t>Реклама по радио/TV</t>
  </si>
  <si>
    <t>Выставки</t>
  </si>
  <si>
    <t>Развитие (конференции. вебинары и пр.)</t>
  </si>
  <si>
    <r>
      <t>Внерелизационные доходы (расходы) (</t>
    </r>
    <r>
      <rPr>
        <sz val="11"/>
        <color theme="8" tint="-0.249977111117893"/>
        <rFont val="Calibri"/>
        <family val="2"/>
        <charset val="204"/>
        <scheme val="minor"/>
      </rPr>
      <t>В т.ч. связанные с НДС</t>
    </r>
    <r>
      <rPr>
        <sz val="11"/>
        <color theme="1"/>
        <rFont val="Calibri"/>
        <family val="2"/>
        <charset val="204"/>
        <scheme val="minor"/>
      </rPr>
      <t>)</t>
    </r>
  </si>
  <si>
    <t>Услуги по поддержке ПО (тендеры)</t>
  </si>
  <si>
    <t>Услуги по поддержке ПО (общефирменные)</t>
  </si>
  <si>
    <t>Эти затраты разносим на клиентов, как написано в документе "Затраты"</t>
  </si>
  <si>
    <r>
      <t xml:space="preserve">Амортизация </t>
    </r>
    <r>
      <rPr>
        <b/>
        <sz val="11"/>
        <color rgb="FFFFFF00"/>
        <rFont val="Calibri"/>
        <family val="2"/>
        <charset val="204"/>
        <scheme val="minor"/>
      </rPr>
      <t>(Сливаем. По статьям не дробим)</t>
    </r>
  </si>
  <si>
    <t>Key</t>
  </si>
  <si>
    <t>KeyRef</t>
  </si>
  <si>
    <t>Взаиморасчёты с контрагентами</t>
  </si>
  <si>
    <t>Доходы (расходы) от продажи основных средств.</t>
  </si>
  <si>
    <t>Финансовые вложения долгосрочные</t>
  </si>
  <si>
    <t>Проценты, начисленные к получению.</t>
  </si>
  <si>
    <t>Счета кредиторов (взаиморасчёты)</t>
  </si>
  <si>
    <t>Транспор-тные услуги к распределе-нию на себестимость товара</t>
  </si>
  <si>
    <t>Сырьё, материалы, комплектующие в пути к нам на складе</t>
  </si>
  <si>
    <t>Транспортные услуги к распределе-нию на себестоимость товара</t>
  </si>
  <si>
    <t>Авансы от клиентов</t>
  </si>
  <si>
    <t>Внутренние продажи</t>
  </si>
  <si>
    <t>Счета дебиторов</t>
  </si>
  <si>
    <t>Счета кредиторов</t>
  </si>
  <si>
    <t>Авансы поставщикам</t>
  </si>
  <si>
    <t>Резервы на покрытие брака.</t>
  </si>
  <si>
    <t>Отчислено на формирование резерва по дебиторке</t>
  </si>
  <si>
    <t>Резервы на покрытие плохой дебиторки.</t>
  </si>
  <si>
    <t>Счета дебиторов (Взаиморасчёты)</t>
  </si>
  <si>
    <t>Начисленная зарплата касса</t>
  </si>
  <si>
    <t>Утеряно по результатам инвентаризации</t>
  </si>
  <si>
    <t>Пересорт</t>
  </si>
  <si>
    <t>Деньги, выданные под отчёт</t>
  </si>
  <si>
    <t>Счета кредиторов (Взаиморасчёты с контрагентами)</t>
  </si>
  <si>
    <t>тпускные и больничные (банк)</t>
  </si>
  <si>
    <t>Наименование статьи</t>
  </si>
  <si>
    <t>Списания финансовые</t>
  </si>
  <si>
    <t>По результатом сверок с контрагентами</t>
  </si>
  <si>
    <t>Пропало из кассы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</si>
</sst>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_-* #,##0_р_._-;\-* #,##0_р_._-;_-* &quot;-&quot;??_р_._-;_-@_-"/>
  </numFmts>
  <fonts count="1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B0F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trike/>
      <sz val="11"/>
      <color theme="8" tint="-0.249977111117893"/>
      <name val="Calibri"/>
      <family val="2"/>
      <charset val="204"/>
      <scheme val="minor"/>
    </font>
    <font>
      <strike/>
      <sz val="11"/>
      <color theme="1"/>
      <name val="Calibri"/>
      <family val="2"/>
      <charset val="204"/>
      <scheme val="minor"/>
    </font>
    <font>
      <b/>
      <strike/>
      <sz val="11"/>
      <color theme="8" tint="-0.249977111117893"/>
      <name val="Calibri"/>
      <family val="2"/>
      <charset val="204"/>
      <scheme val="minor"/>
    </font>
    <font>
      <b/>
      <sz val="11"/>
      <color theme="8" tint="-0.249977111117893"/>
      <name val="Calibri"/>
      <family val="2"/>
      <charset val="204"/>
      <scheme val="minor"/>
    </font>
    <font>
      <sz val="11"/>
      <color theme="8" tint="-0.249977111117893"/>
      <name val="Calibri"/>
      <family val="2"/>
      <charset val="204"/>
      <scheme val="minor"/>
    </font>
    <font>
      <b/>
      <sz val="22"/>
      <color theme="8" tint="-0.249977111117893"/>
      <name val="Calibri"/>
      <family val="2"/>
      <charset val="204"/>
      <scheme val="minor"/>
    </font>
    <font>
      <b/>
      <sz val="11"/>
      <color rgb="FFFFFF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38" fontId="0" fillId="0" borderId="0" xfId="1" applyNumberFormat="1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2" fillId="0" borderId="0" xfId="0" applyFont="1" applyFill="1" applyBorder="1" applyAlignment="1">
      <alignment horizontal="center"/>
    </xf>
    <xf numFmtId="38" fontId="0" fillId="3" borderId="0" xfId="1" applyNumberFormat="1" applyFont="1" applyFill="1"/>
    <xf numFmtId="0" fontId="2" fillId="2" borderId="4" xfId="0" applyFont="1" applyFill="1" applyBorder="1" applyAlignment="1">
      <alignment horizontal="center"/>
    </xf>
    <xf numFmtId="0" fontId="0" fillId="2" borderId="4" xfId="0" applyFill="1" applyBorder="1"/>
    <xf numFmtId="0" fontId="2" fillId="0" borderId="5" xfId="0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8" fontId="2" fillId="2" borderId="5" xfId="0" applyNumberFormat="1" applyFont="1" applyFill="1" applyBorder="1"/>
    <xf numFmtId="0" fontId="2" fillId="0" borderId="5" xfId="0" applyFont="1" applyFill="1" applyBorder="1" applyAlignment="1">
      <alignment horizontal="center"/>
    </xf>
    <xf numFmtId="38" fontId="2" fillId="0" borderId="5" xfId="0" applyNumberFormat="1" applyFont="1" applyFill="1" applyBorder="1"/>
    <xf numFmtId="38" fontId="2" fillId="0" borderId="5" xfId="0" applyNumberFormat="1" applyFont="1" applyBorder="1"/>
    <xf numFmtId="0" fontId="0" fillId="0" borderId="5" xfId="0" applyFont="1" applyFill="1" applyBorder="1" applyAlignment="1">
      <alignment horizontal="center"/>
    </xf>
    <xf numFmtId="38" fontId="0" fillId="0" borderId="5" xfId="0" applyNumberFormat="1" applyFont="1" applyFill="1" applyBorder="1"/>
    <xf numFmtId="38" fontId="2" fillId="0" borderId="5" xfId="1" applyNumberFormat="1" applyFont="1" applyBorder="1"/>
    <xf numFmtId="38" fontId="0" fillId="0" borderId="5" xfId="1" applyNumberFormat="1" applyFont="1" applyBorder="1"/>
    <xf numFmtId="165" fontId="0" fillId="3" borderId="5" xfId="1" applyNumberFormat="1" applyFont="1" applyFill="1" applyBorder="1"/>
    <xf numFmtId="38" fontId="1" fillId="0" borderId="5" xfId="1" applyNumberFormat="1" applyFont="1" applyBorder="1"/>
    <xf numFmtId="165" fontId="2" fillId="3" borderId="5" xfId="1" applyNumberFormat="1" applyFont="1" applyFill="1" applyBorder="1"/>
    <xf numFmtId="10" fontId="1" fillId="0" borderId="5" xfId="2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38" fontId="2" fillId="2" borderId="7" xfId="0" applyNumberFormat="1" applyFont="1" applyFill="1" applyBorder="1"/>
    <xf numFmtId="0" fontId="2" fillId="2" borderId="6" xfId="0" applyFont="1" applyFill="1" applyBorder="1" applyAlignment="1">
      <alignment horizontal="center"/>
    </xf>
    <xf numFmtId="38" fontId="2" fillId="2" borderId="6" xfId="0" applyNumberFormat="1" applyFont="1" applyFill="1" applyBorder="1"/>
    <xf numFmtId="38" fontId="2" fillId="2" borderId="6" xfId="1" applyNumberFormat="1" applyFont="1" applyFill="1" applyBorder="1"/>
    <xf numFmtId="0" fontId="0" fillId="2" borderId="8" xfId="0" applyFill="1" applyBorder="1"/>
    <xf numFmtId="38" fontId="0" fillId="0" borderId="9" xfId="1" applyNumberFormat="1" applyFont="1" applyBorder="1"/>
    <xf numFmtId="38" fontId="2" fillId="2" borderId="9" xfId="0" applyNumberFormat="1" applyFont="1" applyFill="1" applyBorder="1"/>
    <xf numFmtId="38" fontId="2" fillId="0" borderId="9" xfId="0" applyNumberFormat="1" applyFont="1" applyFill="1" applyBorder="1"/>
    <xf numFmtId="38" fontId="2" fillId="0" borderId="9" xfId="0" applyNumberFormat="1" applyFont="1" applyBorder="1"/>
    <xf numFmtId="38" fontId="0" fillId="0" borderId="9" xfId="0" applyNumberFormat="1" applyFont="1" applyFill="1" applyBorder="1"/>
    <xf numFmtId="38" fontId="2" fillId="2" borderId="10" xfId="0" applyNumberFormat="1" applyFont="1" applyFill="1" applyBorder="1"/>
    <xf numFmtId="38" fontId="2" fillId="2" borderId="11" xfId="0" applyNumberFormat="1" applyFont="1" applyFill="1" applyBorder="1"/>
    <xf numFmtId="38" fontId="2" fillId="0" borderId="9" xfId="1" applyNumberFormat="1" applyFont="1" applyBorder="1"/>
    <xf numFmtId="38" fontId="1" fillId="0" borderId="9" xfId="1" applyNumberFormat="1" applyFont="1" applyBorder="1"/>
    <xf numFmtId="10" fontId="1" fillId="0" borderId="9" xfId="2" applyNumberFormat="1" applyFont="1" applyBorder="1" applyAlignment="1">
      <alignment horizontal="center"/>
    </xf>
    <xf numFmtId="38" fontId="2" fillId="2" borderId="10" xfId="1" applyNumberFormat="1" applyFont="1" applyFill="1" applyBorder="1"/>
    <xf numFmtId="0" fontId="2" fillId="2" borderId="13" xfId="0" applyFont="1" applyFill="1" applyBorder="1" applyAlignment="1">
      <alignment horizontal="left"/>
    </xf>
    <xf numFmtId="0" fontId="0" fillId="0" borderId="14" xfId="0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0" fillId="0" borderId="14" xfId="0" applyBorder="1" applyAlignment="1">
      <alignment horizontal="left" indent="1"/>
    </xf>
    <xf numFmtId="0" fontId="2" fillId="0" borderId="14" xfId="0" applyFont="1" applyFill="1" applyBorder="1" applyAlignment="1">
      <alignment horizontal="left" indent="1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indent="3"/>
    </xf>
    <xf numFmtId="0" fontId="0" fillId="0" borderId="14" xfId="0" applyBorder="1" applyAlignment="1">
      <alignment horizontal="left" indent="2"/>
    </xf>
    <xf numFmtId="0" fontId="0" fillId="0" borderId="14" xfId="0" applyFill="1" applyBorder="1" applyAlignment="1">
      <alignment horizontal="left" indent="2"/>
    </xf>
    <xf numFmtId="0" fontId="2" fillId="2" borderId="15" xfId="0" applyFont="1" applyFill="1" applyBorder="1" applyAlignment="1">
      <alignment horizontal="left"/>
    </xf>
    <xf numFmtId="0" fontId="2" fillId="2" borderId="16" xfId="0" applyFont="1" applyFill="1" applyBorder="1" applyAlignment="1">
      <alignment horizontal="left"/>
    </xf>
    <xf numFmtId="0" fontId="2" fillId="0" borderId="14" xfId="0" applyFont="1" applyFill="1" applyBorder="1" applyAlignment="1">
      <alignment horizontal="left"/>
    </xf>
    <xf numFmtId="0" fontId="0" fillId="0" borderId="14" xfId="0" applyFill="1" applyBorder="1" applyAlignment="1">
      <alignment horizontal="left" indent="1"/>
    </xf>
    <xf numFmtId="0" fontId="2" fillId="0" borderId="14" xfId="0" applyFont="1" applyBorder="1" applyAlignment="1">
      <alignment horizontal="left" indent="1"/>
    </xf>
    <xf numFmtId="0" fontId="0" fillId="0" borderId="14" xfId="0" applyFill="1" applyBorder="1" applyAlignment="1">
      <alignment horizontal="left" indent="3"/>
    </xf>
    <xf numFmtId="0" fontId="2" fillId="0" borderId="14" xfId="0" applyFont="1" applyFill="1" applyBorder="1" applyAlignment="1">
      <alignment horizontal="left" indent="2"/>
    </xf>
    <xf numFmtId="0" fontId="0" fillId="2" borderId="17" xfId="0" applyFill="1" applyBorder="1"/>
    <xf numFmtId="0" fontId="0" fillId="0" borderId="18" xfId="0" applyBorder="1"/>
    <xf numFmtId="38" fontId="2" fillId="2" borderId="18" xfId="0" applyNumberFormat="1" applyFont="1" applyFill="1" applyBorder="1"/>
    <xf numFmtId="38" fontId="0" fillId="0" borderId="18" xfId="0" applyNumberFormat="1" applyBorder="1"/>
    <xf numFmtId="38" fontId="2" fillId="0" borderId="18" xfId="0" applyNumberFormat="1" applyFont="1" applyFill="1" applyBorder="1"/>
    <xf numFmtId="38" fontId="2" fillId="0" borderId="18" xfId="0" applyNumberFormat="1" applyFont="1" applyBorder="1"/>
    <xf numFmtId="38" fontId="0" fillId="0" borderId="18" xfId="0" applyNumberFormat="1" applyFont="1" applyBorder="1"/>
    <xf numFmtId="38" fontId="0" fillId="0" borderId="18" xfId="0" applyNumberFormat="1" applyFont="1" applyFill="1" applyBorder="1"/>
    <xf numFmtId="38" fontId="2" fillId="2" borderId="19" xfId="0" applyNumberFormat="1" applyFont="1" applyFill="1" applyBorder="1"/>
    <xf numFmtId="38" fontId="2" fillId="2" borderId="12" xfId="0" applyNumberFormat="1" applyFont="1" applyFill="1" applyBorder="1"/>
    <xf numFmtId="9" fontId="0" fillId="0" borderId="18" xfId="2" applyFont="1" applyBorder="1" applyAlignment="1">
      <alignment horizontal="center"/>
    </xf>
    <xf numFmtId="38" fontId="2" fillId="0" borderId="18" xfId="1" applyNumberFormat="1" applyFont="1" applyBorder="1"/>
    <xf numFmtId="38" fontId="0" fillId="0" borderId="18" xfId="1" applyNumberFormat="1" applyFont="1" applyBorder="1"/>
    <xf numFmtId="38" fontId="2" fillId="2" borderId="19" xfId="1" applyNumberFormat="1" applyFont="1" applyFill="1" applyBorder="1"/>
    <xf numFmtId="38" fontId="2" fillId="2" borderId="12" xfId="1" applyNumberFormat="1" applyFont="1" applyFill="1" applyBorder="1"/>
    <xf numFmtId="38" fontId="2" fillId="2" borderId="18" xfId="1" applyNumberFormat="1" applyFont="1" applyFill="1" applyBorder="1"/>
    <xf numFmtId="0" fontId="2" fillId="0" borderId="21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21" xfId="0" applyBorder="1"/>
    <xf numFmtId="0" fontId="2" fillId="0" borderId="0" xfId="0" applyFont="1"/>
    <xf numFmtId="165" fontId="0" fillId="0" borderId="5" xfId="1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2" xfId="0" applyFont="1" applyBorder="1"/>
    <xf numFmtId="0" fontId="2" fillId="0" borderId="22" xfId="0" applyFont="1" applyBorder="1" applyAlignment="1">
      <alignment horizontal="center"/>
    </xf>
    <xf numFmtId="0" fontId="2" fillId="0" borderId="23" xfId="0" applyFont="1" applyBorder="1"/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14" xfId="0" applyFont="1" applyBorder="1" applyAlignment="1">
      <alignment horizontal="left" indent="2"/>
    </xf>
    <xf numFmtId="0" fontId="4" fillId="0" borderId="14" xfId="0" applyFont="1" applyBorder="1" applyAlignment="1">
      <alignment horizontal="left" indent="3"/>
    </xf>
    <xf numFmtId="0" fontId="3" fillId="0" borderId="5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left" indent="1"/>
    </xf>
    <xf numFmtId="0" fontId="4" fillId="0" borderId="14" xfId="0" applyFont="1" applyFill="1" applyBorder="1" applyAlignment="1">
      <alignment horizontal="left" indent="2"/>
    </xf>
    <xf numFmtId="38" fontId="0" fillId="0" borderId="25" xfId="1" applyNumberFormat="1" applyFont="1" applyBorder="1"/>
    <xf numFmtId="0" fontId="2" fillId="2" borderId="26" xfId="0" applyFont="1" applyFill="1" applyBorder="1" applyAlignment="1">
      <alignment horizontal="left"/>
    </xf>
    <xf numFmtId="0" fontId="0" fillId="0" borderId="27" xfId="0" applyBorder="1" applyAlignment="1">
      <alignment horizontal="left"/>
    </xf>
    <xf numFmtId="0" fontId="2" fillId="2" borderId="27" xfId="0" applyFont="1" applyFill="1" applyBorder="1" applyAlignment="1">
      <alignment horizontal="left"/>
    </xf>
    <xf numFmtId="0" fontId="0" fillId="0" borderId="27" xfId="0" applyBorder="1" applyAlignment="1">
      <alignment horizontal="left" indent="1"/>
    </xf>
    <xf numFmtId="0" fontId="4" fillId="0" borderId="27" xfId="0" applyFont="1" applyBorder="1" applyAlignment="1">
      <alignment horizontal="left" indent="1"/>
    </xf>
    <xf numFmtId="0" fontId="2" fillId="0" borderId="27" xfId="0" applyFont="1" applyFill="1" applyBorder="1" applyAlignment="1">
      <alignment horizontal="left" indent="1"/>
    </xf>
    <xf numFmtId="0" fontId="2" fillId="0" borderId="27" xfId="0" applyFont="1" applyBorder="1" applyAlignment="1">
      <alignment horizontal="left" indent="2"/>
    </xf>
    <xf numFmtId="0" fontId="0" fillId="0" borderId="27" xfId="0" applyBorder="1" applyAlignment="1">
      <alignment horizontal="left" indent="3"/>
    </xf>
    <xf numFmtId="0" fontId="4" fillId="0" borderId="27" xfId="0" applyFont="1" applyBorder="1" applyAlignment="1">
      <alignment horizontal="left" indent="2"/>
    </xf>
    <xf numFmtId="0" fontId="0" fillId="0" borderId="27" xfId="0" applyBorder="1" applyAlignment="1">
      <alignment horizontal="left" indent="2"/>
    </xf>
    <xf numFmtId="0" fontId="0" fillId="0" borderId="27" xfId="0" applyFont="1" applyFill="1" applyBorder="1" applyAlignment="1">
      <alignment horizontal="left" indent="2"/>
    </xf>
    <xf numFmtId="0" fontId="0" fillId="0" borderId="27" xfId="0" applyFill="1" applyBorder="1" applyAlignment="1">
      <alignment horizontal="left" indent="2"/>
    </xf>
    <xf numFmtId="0" fontId="3" fillId="0" borderId="27" xfId="0" applyFont="1" applyFill="1" applyBorder="1" applyAlignment="1">
      <alignment horizontal="left" indent="1"/>
    </xf>
    <xf numFmtId="0" fontId="4" fillId="0" borderId="27" xfId="0" applyFont="1" applyFill="1" applyBorder="1" applyAlignment="1">
      <alignment horizontal="left" indent="2"/>
    </xf>
    <xf numFmtId="0" fontId="2" fillId="2" borderId="28" xfId="0" applyFont="1" applyFill="1" applyBorder="1" applyAlignment="1">
      <alignment horizontal="left"/>
    </xf>
    <xf numFmtId="0" fontId="2" fillId="2" borderId="29" xfId="0" applyFont="1" applyFill="1" applyBorder="1" applyAlignment="1">
      <alignment horizontal="left"/>
    </xf>
    <xf numFmtId="0" fontId="2" fillId="0" borderId="27" xfId="0" applyFont="1" applyFill="1" applyBorder="1" applyAlignment="1">
      <alignment horizontal="left"/>
    </xf>
    <xf numFmtId="0" fontId="0" fillId="0" borderId="27" xfId="0" applyFill="1" applyBorder="1" applyAlignment="1">
      <alignment horizontal="left" indent="1"/>
    </xf>
    <xf numFmtId="0" fontId="2" fillId="0" borderId="27" xfId="0" applyFont="1" applyBorder="1" applyAlignment="1">
      <alignment horizontal="left" indent="1"/>
    </xf>
    <xf numFmtId="0" fontId="0" fillId="0" borderId="27" xfId="0" applyFill="1" applyBorder="1" applyAlignment="1">
      <alignment horizontal="left" indent="3"/>
    </xf>
    <xf numFmtId="0" fontId="2" fillId="0" borderId="27" xfId="0" applyFont="1" applyFill="1" applyBorder="1" applyAlignment="1">
      <alignment horizontal="left" indent="2"/>
    </xf>
    <xf numFmtId="0" fontId="4" fillId="0" borderId="27" xfId="0" applyFont="1" applyBorder="1" applyAlignment="1">
      <alignment horizontal="left" indent="3"/>
    </xf>
    <xf numFmtId="0" fontId="0" fillId="5" borderId="27" xfId="0" applyFill="1" applyBorder="1" applyAlignment="1">
      <alignment horizontal="left" indent="1"/>
    </xf>
    <xf numFmtId="0" fontId="2" fillId="0" borderId="24" xfId="0" applyFont="1" applyBorder="1" applyAlignment="1">
      <alignment horizontal="left" indent="1"/>
    </xf>
    <xf numFmtId="0" fontId="0" fillId="0" borderId="24" xfId="0" applyBorder="1" applyAlignment="1">
      <alignment horizontal="left" indent="2"/>
    </xf>
    <xf numFmtId="14" fontId="0" fillId="0" borderId="0" xfId="0" applyNumberFormat="1" applyAlignment="1">
      <alignment horizontal="center"/>
    </xf>
    <xf numFmtId="164" fontId="0" fillId="0" borderId="0" xfId="1" applyFont="1"/>
    <xf numFmtId="9" fontId="0" fillId="0" borderId="0" xfId="0" applyNumberFormat="1" applyAlignment="1">
      <alignment horizontal="center"/>
    </xf>
    <xf numFmtId="14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 wrapText="1"/>
    </xf>
    <xf numFmtId="164" fontId="0" fillId="0" borderId="0" xfId="0" applyNumberFormat="1" applyAlignment="1">
      <alignment horizontal="center"/>
    </xf>
    <xf numFmtId="0" fontId="0" fillId="4" borderId="0" xfId="0" applyFill="1" applyAlignment="1">
      <alignment horizontal="center"/>
    </xf>
    <xf numFmtId="164" fontId="0" fillId="4" borderId="0" xfId="0" applyNumberFormat="1" applyFill="1"/>
    <xf numFmtId="0" fontId="0" fillId="4" borderId="0" xfId="0" applyFill="1"/>
    <xf numFmtId="0" fontId="0" fillId="0" borderId="30" xfId="0" applyFill="1" applyBorder="1" applyAlignment="1">
      <alignment horizontal="left" indent="1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/>
    <xf numFmtId="0" fontId="0" fillId="0" borderId="0" xfId="0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0" fillId="0" borderId="0" xfId="0" applyFill="1" applyAlignment="1">
      <alignment horizontal="left" indent="1"/>
    </xf>
    <xf numFmtId="0" fontId="0" fillId="0" borderId="0" xfId="0" applyFill="1" applyAlignment="1">
      <alignment horizontal="left"/>
    </xf>
    <xf numFmtId="0" fontId="2" fillId="0" borderId="32" xfId="0" applyFont="1" applyBorder="1" applyAlignment="1">
      <alignment horizontal="center" wrapText="1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0" fillId="0" borderId="35" xfId="0" applyBorder="1"/>
    <xf numFmtId="0" fontId="0" fillId="0" borderId="35" xfId="0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35" xfId="0" applyFont="1" applyBorder="1"/>
    <xf numFmtId="0" fontId="0" fillId="0" borderId="0" xfId="0" applyFont="1" applyFill="1" applyBorder="1" applyAlignment="1">
      <alignment horizontal="left"/>
    </xf>
    <xf numFmtId="0" fontId="0" fillId="0" borderId="39" xfId="0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38" xfId="0" applyBorder="1"/>
    <xf numFmtId="0" fontId="0" fillId="0" borderId="5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Border="1"/>
    <xf numFmtId="0" fontId="0" fillId="0" borderId="0" xfId="0" applyFont="1" applyFill="1" applyAlignment="1">
      <alignment horizontal="left" indent="1"/>
    </xf>
    <xf numFmtId="38" fontId="2" fillId="0" borderId="18" xfId="1" applyNumberFormat="1" applyFont="1" applyFill="1" applyBorder="1"/>
    <xf numFmtId="0" fontId="0" fillId="0" borderId="40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22" xfId="0" applyFont="1" applyBorder="1"/>
    <xf numFmtId="0" fontId="0" fillId="0" borderId="41" xfId="0" applyFont="1" applyBorder="1"/>
    <xf numFmtId="0" fontId="0" fillId="0" borderId="0" xfId="0" applyFill="1" applyBorder="1" applyAlignment="1">
      <alignment horizontal="left"/>
    </xf>
    <xf numFmtId="0" fontId="0" fillId="0" borderId="40" xfId="0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41" xfId="0" applyBorder="1"/>
    <xf numFmtId="0" fontId="0" fillId="0" borderId="22" xfId="0" applyFont="1" applyFill="1" applyBorder="1" applyAlignment="1">
      <alignment horizontal="left"/>
    </xf>
    <xf numFmtId="0" fontId="0" fillId="0" borderId="0" xfId="0" applyFont="1" applyFill="1" applyBorder="1" applyAlignment="1"/>
    <xf numFmtId="0" fontId="0" fillId="0" borderId="22" xfId="0" applyFont="1" applyBorder="1" applyAlignment="1"/>
    <xf numFmtId="0" fontId="0" fillId="0" borderId="22" xfId="0" applyFont="1" applyFill="1" applyBorder="1" applyAlignment="1"/>
    <xf numFmtId="0" fontId="0" fillId="0" borderId="0" xfId="0" applyFont="1" applyAlignment="1"/>
    <xf numFmtId="0" fontId="0" fillId="0" borderId="39" xfId="0" applyFont="1" applyBorder="1" applyAlignment="1"/>
    <xf numFmtId="0" fontId="0" fillId="0" borderId="0" xfId="0" applyAlignment="1">
      <alignment horizontal="left" wrapText="1"/>
    </xf>
    <xf numFmtId="0" fontId="0" fillId="0" borderId="37" xfId="0" applyFont="1" applyBorder="1" applyAlignment="1">
      <alignment wrapText="1"/>
    </xf>
    <xf numFmtId="0" fontId="0" fillId="0" borderId="43" xfId="0" applyFont="1" applyBorder="1" applyAlignment="1">
      <alignment wrapText="1"/>
    </xf>
    <xf numFmtId="0" fontId="0" fillId="0" borderId="43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22" xfId="0" applyFont="1" applyBorder="1" applyAlignment="1">
      <alignment wrapText="1"/>
    </xf>
    <xf numFmtId="0" fontId="0" fillId="0" borderId="0" xfId="0" applyFont="1" applyFill="1" applyBorder="1" applyAlignment="1">
      <alignment horizontal="center" wrapText="1"/>
    </xf>
    <xf numFmtId="0" fontId="0" fillId="0" borderId="0" xfId="0" applyFont="1" applyAlignment="1">
      <alignment wrapText="1"/>
    </xf>
    <xf numFmtId="0" fontId="0" fillId="0" borderId="22" xfId="0" applyBorder="1" applyAlignment="1">
      <alignment wrapText="1"/>
    </xf>
    <xf numFmtId="0" fontId="0" fillId="0" borderId="0" xfId="0" applyAlignment="1">
      <alignment wrapText="1"/>
    </xf>
    <xf numFmtId="0" fontId="0" fillId="0" borderId="39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45" xfId="0" applyBorder="1" applyAlignment="1">
      <alignment horizontal="left" wrapText="1"/>
    </xf>
    <xf numFmtId="0" fontId="0" fillId="0" borderId="0" xfId="0" applyFont="1" applyBorder="1" applyAlignment="1">
      <alignment wrapText="1"/>
    </xf>
    <xf numFmtId="0" fontId="0" fillId="0" borderId="0" xfId="0" applyFont="1" applyBorder="1" applyAlignment="1">
      <alignment horizontal="justify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35" xfId="0" applyFont="1" applyBorder="1" applyAlignment="1">
      <alignment horizontal="justify" vertical="top" wrapText="1"/>
    </xf>
    <xf numFmtId="0" fontId="0" fillId="0" borderId="22" xfId="0" applyFont="1" applyBorder="1" applyAlignment="1">
      <alignment horizontal="justify" vertical="top" wrapText="1"/>
    </xf>
    <xf numFmtId="0" fontId="0" fillId="0" borderId="22" xfId="0" applyFont="1" applyBorder="1" applyAlignment="1">
      <alignment horizontal="center" vertical="top" wrapText="1"/>
    </xf>
    <xf numFmtId="0" fontId="0" fillId="0" borderId="41" xfId="0" applyFont="1" applyBorder="1" applyAlignment="1">
      <alignment horizontal="justify" vertical="top" wrapText="1"/>
    </xf>
    <xf numFmtId="0" fontId="0" fillId="0" borderId="39" xfId="0" applyFont="1" applyBorder="1" applyAlignment="1">
      <alignment wrapText="1"/>
    </xf>
    <xf numFmtId="0" fontId="0" fillId="0" borderId="39" xfId="0" applyFont="1" applyBorder="1" applyAlignment="1">
      <alignment horizontal="justify" vertical="top" wrapText="1"/>
    </xf>
    <xf numFmtId="0" fontId="0" fillId="0" borderId="39" xfId="0" applyFont="1" applyBorder="1" applyAlignment="1">
      <alignment horizontal="center" vertical="top" wrapText="1"/>
    </xf>
    <xf numFmtId="0" fontId="0" fillId="0" borderId="22" xfId="0" applyFont="1" applyFill="1" applyBorder="1" applyAlignment="1">
      <alignment horizontal="center" wrapText="1"/>
    </xf>
    <xf numFmtId="0" fontId="0" fillId="0" borderId="45" xfId="0" applyFont="1" applyFill="1" applyBorder="1" applyAlignment="1">
      <alignment horizontal="center" wrapText="1"/>
    </xf>
    <xf numFmtId="0" fontId="0" fillId="0" borderId="45" xfId="0" applyFont="1" applyBorder="1" applyAlignment="1">
      <alignment horizontal="justify" vertical="top" wrapText="1"/>
    </xf>
    <xf numFmtId="0" fontId="0" fillId="0" borderId="45" xfId="0" applyFont="1" applyBorder="1" applyAlignment="1">
      <alignment horizontal="center" vertical="top" wrapText="1"/>
    </xf>
    <xf numFmtId="0" fontId="0" fillId="0" borderId="39" xfId="0" applyFont="1" applyFill="1" applyBorder="1" applyAlignment="1">
      <alignment horizontal="center" wrapText="1"/>
    </xf>
    <xf numFmtId="0" fontId="2" fillId="0" borderId="31" xfId="0" applyFont="1" applyBorder="1" applyAlignment="1">
      <alignment horizontal="center" wrapText="1"/>
    </xf>
    <xf numFmtId="0" fontId="0" fillId="0" borderId="0" xfId="0" applyFont="1" applyAlignment="1">
      <alignment horizontal="left" wrapText="1"/>
    </xf>
    <xf numFmtId="0" fontId="0" fillId="0" borderId="42" xfId="0" applyFont="1" applyBorder="1" applyAlignment="1">
      <alignment horizontal="left" wrapText="1"/>
    </xf>
    <xf numFmtId="0" fontId="0" fillId="0" borderId="22" xfId="0" applyFont="1" applyBorder="1" applyAlignment="1">
      <alignment horizontal="left" wrapText="1"/>
    </xf>
    <xf numFmtId="0" fontId="0" fillId="0" borderId="39" xfId="0" applyBorder="1" applyAlignment="1">
      <alignment horizontal="center" wrapText="1"/>
    </xf>
    <xf numFmtId="0" fontId="0" fillId="0" borderId="42" xfId="0" applyBorder="1" applyAlignment="1">
      <alignment horizontal="center" wrapText="1"/>
    </xf>
    <xf numFmtId="0" fontId="0" fillId="0" borderId="44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0" fontId="0" fillId="0" borderId="45" xfId="0" applyFont="1" applyBorder="1" applyAlignment="1">
      <alignment horizontal="left" wrapText="1"/>
    </xf>
    <xf numFmtId="0" fontId="0" fillId="0" borderId="45" xfId="0" applyBorder="1" applyAlignment="1">
      <alignment horizontal="center" wrapText="1"/>
    </xf>
    <xf numFmtId="0" fontId="0" fillId="0" borderId="46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42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0" xfId="0" applyFill="1" applyBorder="1" applyAlignment="1">
      <alignment horizontal="center" wrapText="1"/>
    </xf>
    <xf numFmtId="0" fontId="0" fillId="0" borderId="22" xfId="0" applyFill="1" applyBorder="1" applyAlignment="1">
      <alignment horizontal="center" wrapText="1"/>
    </xf>
    <xf numFmtId="0" fontId="0" fillId="0" borderId="39" xfId="0" applyFill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justify" vertical="top" wrapText="1"/>
    </xf>
    <xf numFmtId="0" fontId="6" fillId="0" borderId="0" xfId="0" applyFont="1" applyBorder="1" applyAlignment="1">
      <alignment horizontal="center" vertical="top" wrapText="1"/>
    </xf>
    <xf numFmtId="0" fontId="6" fillId="0" borderId="22" xfId="0" applyFont="1" applyBorder="1" applyAlignment="1">
      <alignment horizontal="left" wrapText="1"/>
    </xf>
    <xf numFmtId="0" fontId="6" fillId="0" borderId="22" xfId="0" applyFont="1" applyBorder="1" applyAlignment="1">
      <alignment horizontal="center" vertical="top" wrapText="1"/>
    </xf>
    <xf numFmtId="0" fontId="6" fillId="0" borderId="39" xfId="0" applyFont="1" applyBorder="1" applyAlignment="1">
      <alignment horizontal="justify" vertical="top" wrapText="1"/>
    </xf>
    <xf numFmtId="0" fontId="6" fillId="0" borderId="39" xfId="0" applyFont="1" applyBorder="1" applyAlignment="1">
      <alignment horizontal="left" wrapText="1"/>
    </xf>
    <xf numFmtId="0" fontId="6" fillId="0" borderId="39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0" fillId="0" borderId="38" xfId="0" applyFont="1" applyBorder="1" applyAlignment="1">
      <alignment horizontal="justify" vertical="top" wrapText="1"/>
    </xf>
    <xf numFmtId="0" fontId="0" fillId="0" borderId="48" xfId="0" applyFont="1" applyBorder="1" applyAlignment="1">
      <alignment horizontal="justify" vertical="top" wrapText="1"/>
    </xf>
    <xf numFmtId="0" fontId="0" fillId="0" borderId="35" xfId="0" applyBorder="1" applyAlignment="1">
      <alignment horizontal="justify" vertical="top" wrapText="1"/>
    </xf>
    <xf numFmtId="0" fontId="0" fillId="0" borderId="38" xfId="0" applyBorder="1" applyAlignment="1">
      <alignment horizontal="justify" vertical="top" wrapText="1"/>
    </xf>
    <xf numFmtId="0" fontId="0" fillId="0" borderId="41" xfId="0" applyBorder="1" applyAlignment="1">
      <alignment horizontal="justify" vertical="top" wrapText="1"/>
    </xf>
    <xf numFmtId="0" fontId="6" fillId="0" borderId="35" xfId="0" applyFont="1" applyBorder="1" applyAlignment="1">
      <alignment horizontal="justify" vertical="top" wrapText="1"/>
    </xf>
    <xf numFmtId="0" fontId="6" fillId="0" borderId="38" xfId="0" applyFont="1" applyBorder="1" applyAlignment="1">
      <alignment horizontal="justify" vertical="top" wrapText="1"/>
    </xf>
    <xf numFmtId="0" fontId="6" fillId="0" borderId="41" xfId="0" applyFont="1" applyBorder="1" applyAlignment="1">
      <alignment horizontal="justify" vertical="top" wrapText="1"/>
    </xf>
    <xf numFmtId="0" fontId="6" fillId="0" borderId="35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9" xfId="0" applyFont="1" applyFill="1" applyBorder="1" applyAlignment="1">
      <alignment horizontal="center" wrapText="1"/>
    </xf>
    <xf numFmtId="0" fontId="0" fillId="0" borderId="50" xfId="0" applyFont="1" applyFill="1" applyBorder="1" applyAlignment="1">
      <alignment horizontal="center" wrapText="1"/>
    </xf>
    <xf numFmtId="0" fontId="0" fillId="0" borderId="50" xfId="0" applyFont="1" applyBorder="1" applyAlignment="1">
      <alignment horizontal="justify" vertical="top" wrapText="1"/>
    </xf>
    <xf numFmtId="0" fontId="0" fillId="0" borderId="50" xfId="0" applyFont="1" applyBorder="1" applyAlignment="1">
      <alignment horizontal="center" vertical="top" wrapText="1"/>
    </xf>
    <xf numFmtId="0" fontId="0" fillId="0" borderId="51" xfId="0" applyFont="1" applyBorder="1" applyAlignment="1">
      <alignment horizontal="justify" vertical="top" wrapText="1"/>
    </xf>
    <xf numFmtId="0" fontId="0" fillId="0" borderId="40" xfId="0" applyFont="1" applyBorder="1" applyAlignment="1">
      <alignment horizontal="justify" vertical="top" wrapText="1"/>
    </xf>
    <xf numFmtId="0" fontId="0" fillId="0" borderId="0" xfId="0" applyFont="1" applyAlignment="1">
      <alignment horizontal="left"/>
    </xf>
    <xf numFmtId="0" fontId="0" fillId="0" borderId="39" xfId="0" applyFont="1" applyFill="1" applyBorder="1" applyAlignment="1">
      <alignment horizontal="left"/>
    </xf>
    <xf numFmtId="0" fontId="0" fillId="0" borderId="22" xfId="0" applyFont="1" applyBorder="1" applyAlignment="1">
      <alignment horizontal="left" vertical="top" wrapText="1"/>
    </xf>
    <xf numFmtId="0" fontId="0" fillId="0" borderId="45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22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39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0" fillId="0" borderId="50" xfId="0" applyFont="1" applyBorder="1" applyAlignment="1">
      <alignment horizontal="left" vertical="top" wrapText="1"/>
    </xf>
    <xf numFmtId="0" fontId="0" fillId="2" borderId="0" xfId="0" applyFill="1" applyBorder="1"/>
    <xf numFmtId="38" fontId="0" fillId="0" borderId="0" xfId="1" applyNumberFormat="1" applyFont="1" applyBorder="1"/>
    <xf numFmtId="38" fontId="2" fillId="2" borderId="0" xfId="0" applyNumberFormat="1" applyFont="1" applyFill="1" applyBorder="1"/>
    <xf numFmtId="165" fontId="0" fillId="3" borderId="0" xfId="1" applyNumberFormat="1" applyFont="1" applyFill="1" applyBorder="1"/>
    <xf numFmtId="165" fontId="0" fillId="0" borderId="0" xfId="1" applyNumberFormat="1" applyFont="1" applyFill="1" applyBorder="1"/>
    <xf numFmtId="38" fontId="2" fillId="0" borderId="0" xfId="0" applyNumberFormat="1" applyFont="1" applyFill="1" applyBorder="1"/>
    <xf numFmtId="38" fontId="2" fillId="0" borderId="0" xfId="0" applyNumberFormat="1" applyFont="1" applyBorder="1"/>
    <xf numFmtId="38" fontId="1" fillId="0" borderId="0" xfId="1" applyNumberFormat="1" applyFont="1" applyBorder="1"/>
    <xf numFmtId="38" fontId="0" fillId="0" borderId="0" xfId="0" applyNumberFormat="1" applyFont="1" applyFill="1" applyBorder="1"/>
    <xf numFmtId="38" fontId="2" fillId="0" borderId="0" xfId="1" applyNumberFormat="1" applyFont="1" applyBorder="1"/>
    <xf numFmtId="10" fontId="1" fillId="0" borderId="0" xfId="2" applyNumberFormat="1" applyFont="1" applyBorder="1" applyAlignment="1">
      <alignment horizontal="center"/>
    </xf>
    <xf numFmtId="38" fontId="2" fillId="2" borderId="0" xfId="1" applyNumberFormat="1" applyFont="1" applyFill="1" applyBorder="1"/>
    <xf numFmtId="0" fontId="2" fillId="0" borderId="20" xfId="0" applyFont="1" applyBorder="1" applyAlignment="1">
      <alignment horizontal="left"/>
    </xf>
    <xf numFmtId="0" fontId="9" fillId="0" borderId="14" xfId="0" applyFont="1" applyBorder="1" applyAlignment="1">
      <alignment horizontal="left" indent="1"/>
    </xf>
    <xf numFmtId="0" fontId="11" fillId="0" borderId="14" xfId="0" applyFont="1" applyBorder="1" applyAlignment="1">
      <alignment horizontal="left" indent="2"/>
    </xf>
    <xf numFmtId="0" fontId="9" fillId="0" borderId="14" xfId="0" applyFont="1" applyBorder="1" applyAlignment="1">
      <alignment horizontal="left" indent="3"/>
    </xf>
    <xf numFmtId="0" fontId="13" fillId="0" borderId="14" xfId="0" applyFont="1" applyBorder="1" applyAlignment="1">
      <alignment horizontal="left" indent="2"/>
    </xf>
    <xf numFmtId="0" fontId="9" fillId="0" borderId="14" xfId="0" applyFont="1" applyBorder="1" applyAlignment="1">
      <alignment horizontal="left" indent="2"/>
    </xf>
    <xf numFmtId="0" fontId="13" fillId="0" borderId="14" xfId="0" applyFont="1" applyFill="1" applyBorder="1" applyAlignment="1">
      <alignment horizontal="left" indent="2"/>
    </xf>
    <xf numFmtId="38" fontId="0" fillId="3" borderId="47" xfId="1" applyNumberFormat="1" applyFont="1" applyFill="1" applyBorder="1" applyAlignment="1"/>
    <xf numFmtId="38" fontId="0" fillId="3" borderId="0" xfId="1" applyNumberFormat="1" applyFont="1" applyFill="1" applyAlignment="1"/>
    <xf numFmtId="38" fontId="0" fillId="5" borderId="0" xfId="1" applyNumberFormat="1" applyFont="1" applyFill="1"/>
    <xf numFmtId="38" fontId="13" fillId="5" borderId="0" xfId="1" applyNumberFormat="1" applyFont="1" applyFill="1"/>
    <xf numFmtId="0" fontId="10" fillId="0" borderId="14" xfId="0" applyFont="1" applyBorder="1" applyAlignment="1">
      <alignment horizontal="left" indent="1"/>
    </xf>
    <xf numFmtId="0" fontId="10" fillId="0" borderId="27" xfId="0" applyFont="1" applyFill="1" applyBorder="1" applyAlignment="1">
      <alignment horizontal="left" indent="1"/>
    </xf>
    <xf numFmtId="38" fontId="10" fillId="0" borderId="18" xfId="1" applyNumberFormat="1" applyFont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2" fillId="0" borderId="0" xfId="0" applyFont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Border="1" applyAlignment="1">
      <alignment horizontal="justify" vertical="top" wrapText="1"/>
    </xf>
    <xf numFmtId="0" fontId="0" fillId="0" borderId="0" xfId="0" applyNumberFormat="1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center" vertical="top" wrapText="1"/>
    </xf>
    <xf numFmtId="0" fontId="6" fillId="0" borderId="0" xfId="0" applyNumberFormat="1" applyFont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0" fillId="4" borderId="35" xfId="0" applyFont="1" applyFill="1" applyBorder="1" applyAlignment="1">
      <alignment horizontal="justify" vertical="top" wrapText="1"/>
    </xf>
    <xf numFmtId="0" fontId="0" fillId="0" borderId="35" xfId="0" applyFont="1" applyFill="1" applyBorder="1" applyAlignment="1">
      <alignment horizontal="justify" vertical="top" wrapText="1"/>
    </xf>
    <xf numFmtId="0" fontId="0" fillId="4" borderId="41" xfId="0" applyFont="1" applyFill="1" applyBorder="1" applyAlignment="1">
      <alignment horizontal="justify" vertical="top" wrapText="1"/>
    </xf>
    <xf numFmtId="0" fontId="0" fillId="4" borderId="0" xfId="0" applyFont="1" applyFill="1" applyBorder="1" applyAlignment="1">
      <alignment horizontal="justify" vertical="top" wrapText="1"/>
    </xf>
    <xf numFmtId="0" fontId="0" fillId="4" borderId="22" xfId="0" applyFont="1" applyFill="1" applyBorder="1" applyAlignment="1">
      <alignment horizontal="justify" vertical="top" wrapText="1"/>
    </xf>
    <xf numFmtId="38" fontId="14" fillId="3" borderId="0" xfId="1" applyNumberFormat="1" applyFont="1" applyFill="1" applyAlignment="1">
      <alignment horizontal="center"/>
    </xf>
    <xf numFmtId="0" fontId="2" fillId="0" borderId="0" xfId="0" applyFont="1" applyBorder="1" applyAlignment="1">
      <alignment horizontal="left"/>
    </xf>
    <xf numFmtId="38" fontId="14" fillId="3" borderId="47" xfId="1" applyNumberFormat="1" applyFont="1" applyFill="1" applyBorder="1" applyAlignment="1">
      <alignment horizontal="center"/>
    </xf>
    <xf numFmtId="38" fontId="14" fillId="3" borderId="0" xfId="1" applyNumberFormat="1" applyFont="1" applyFill="1" applyAlignment="1">
      <alignment horizontal="center"/>
    </xf>
    <xf numFmtId="0" fontId="0" fillId="0" borderId="52" xfId="0" applyFill="1" applyBorder="1" applyAlignment="1">
      <alignment horizontal="center"/>
    </xf>
    <xf numFmtId="0" fontId="0" fillId="0" borderId="30" xfId="0" applyBorder="1" applyAlignment="1">
      <alignment horizontal="left" indent="2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1"/>
  <sheetViews>
    <sheetView tabSelected="1" topLeftCell="A125" workbookViewId="0">
      <selection activeCell="B148" sqref="B148"/>
    </sheetView>
  </sheetViews>
  <sheetFormatPr defaultRowHeight="15"/>
  <cols>
    <col min="1" max="1" width="4.5703125" bestFit="1" customWidth="1"/>
    <col min="2" max="2" width="70.140625" customWidth="1"/>
    <col min="3" max="3" width="4.140625" customWidth="1"/>
    <col min="4" max="4" width="10.5703125" customWidth="1"/>
    <col min="5" max="5" width="16" customWidth="1"/>
    <col min="6" max="7" width="14.85546875" customWidth="1"/>
    <col min="8" max="8" width="19" bestFit="1" customWidth="1"/>
    <col min="9" max="9" width="19" customWidth="1"/>
    <col min="10" max="10" width="18.5703125" customWidth="1"/>
    <col min="11" max="11" width="23.5703125" customWidth="1"/>
    <col min="12" max="12" width="16.140625" customWidth="1"/>
    <col min="13" max="13" width="21.42578125" customWidth="1"/>
  </cols>
  <sheetData>
    <row r="1" spans="1:12">
      <c r="A1" s="76"/>
      <c r="D1" s="5" t="s">
        <v>8</v>
      </c>
      <c r="E1" s="1" t="s">
        <v>0</v>
      </c>
      <c r="F1" s="74" t="s">
        <v>1</v>
      </c>
      <c r="G1" s="74" t="s">
        <v>2</v>
      </c>
      <c r="H1" s="74" t="s">
        <v>672</v>
      </c>
      <c r="I1" s="81"/>
      <c r="J1" s="7" t="s">
        <v>15</v>
      </c>
      <c r="K1" s="87" t="s">
        <v>107</v>
      </c>
      <c r="L1" s="87" t="s">
        <v>109</v>
      </c>
    </row>
    <row r="2" spans="1:12" ht="15.75" thickBot="1">
      <c r="A2" s="75" t="s">
        <v>4</v>
      </c>
      <c r="B2" s="4" t="s">
        <v>10</v>
      </c>
      <c r="C2" s="4"/>
      <c r="D2" s="6"/>
      <c r="E2" s="4" t="s">
        <v>671</v>
      </c>
      <c r="F2" s="75" t="s">
        <v>362</v>
      </c>
      <c r="G2" s="75" t="s">
        <v>3</v>
      </c>
      <c r="H2" s="272" t="s">
        <v>673</v>
      </c>
      <c r="I2" s="308"/>
      <c r="J2" s="7" t="s">
        <v>16</v>
      </c>
      <c r="K2" s="87" t="s">
        <v>127</v>
      </c>
      <c r="L2" s="87" t="s">
        <v>110</v>
      </c>
    </row>
    <row r="3" spans="1:12" ht="15.75" thickTop="1">
      <c r="A3" s="9">
        <v>100</v>
      </c>
      <c r="B3" s="42" t="s">
        <v>5</v>
      </c>
      <c r="C3" s="96"/>
      <c r="D3" s="58"/>
      <c r="E3" s="30"/>
      <c r="F3" s="10"/>
      <c r="G3" s="10"/>
      <c r="H3" s="260"/>
      <c r="I3" s="260"/>
      <c r="K3" s="87" t="s">
        <v>128</v>
      </c>
      <c r="L3" s="88" t="s">
        <v>113</v>
      </c>
    </row>
    <row r="4" spans="1:12">
      <c r="A4" s="11">
        <v>110</v>
      </c>
      <c r="B4" s="43" t="s">
        <v>674</v>
      </c>
      <c r="C4" s="97"/>
      <c r="D4" s="59"/>
      <c r="E4" s="31">
        <v>5000</v>
      </c>
      <c r="F4" s="20">
        <v>10000</v>
      </c>
      <c r="G4" s="20">
        <v>500</v>
      </c>
      <c r="H4" s="261"/>
      <c r="I4" s="261"/>
      <c r="K4" s="89"/>
      <c r="L4" s="88" t="s">
        <v>137</v>
      </c>
    </row>
    <row r="5" spans="1:12">
      <c r="A5" s="12">
        <v>200</v>
      </c>
      <c r="B5" s="44" t="s">
        <v>38</v>
      </c>
      <c r="C5" s="98"/>
      <c r="D5" s="60">
        <f t="shared" ref="D5:D10" si="0">SUM(E5:G5)</f>
        <v>5169000</v>
      </c>
      <c r="E5" s="32">
        <f>SUM(E6:E9)</f>
        <v>3466000</v>
      </c>
      <c r="F5" s="13">
        <f t="shared" ref="F5:G5" si="1">SUM(F6:F9)</f>
        <v>601000</v>
      </c>
      <c r="G5" s="13">
        <f t="shared" si="1"/>
        <v>1102000</v>
      </c>
      <c r="H5" s="262"/>
      <c r="I5" s="262"/>
      <c r="K5" s="89"/>
      <c r="L5" s="89"/>
    </row>
    <row r="6" spans="1:12">
      <c r="A6" s="152">
        <v>210</v>
      </c>
      <c r="B6" s="45" t="s">
        <v>39</v>
      </c>
      <c r="C6" s="99"/>
      <c r="D6" s="61">
        <f t="shared" si="0"/>
        <v>5200000</v>
      </c>
      <c r="E6" s="31">
        <v>3500000</v>
      </c>
      <c r="F6" s="20">
        <v>600000</v>
      </c>
      <c r="G6" s="20">
        <v>1100000</v>
      </c>
      <c r="H6" s="261"/>
      <c r="I6" s="261"/>
      <c r="J6" t="s">
        <v>104</v>
      </c>
      <c r="K6" s="89" t="s">
        <v>108</v>
      </c>
      <c r="L6" s="89" t="s">
        <v>112</v>
      </c>
    </row>
    <row r="7" spans="1:12">
      <c r="A7" s="152">
        <v>220</v>
      </c>
      <c r="B7" s="45" t="s">
        <v>40</v>
      </c>
      <c r="C7" s="99"/>
      <c r="D7" s="61">
        <f t="shared" si="0"/>
        <v>-35000</v>
      </c>
      <c r="E7" s="31">
        <v>-35000</v>
      </c>
      <c r="F7" s="21"/>
      <c r="G7" s="21"/>
      <c r="H7" s="263"/>
      <c r="I7" s="263"/>
      <c r="J7" t="s">
        <v>104</v>
      </c>
      <c r="K7" s="89" t="s">
        <v>108</v>
      </c>
      <c r="L7" s="89" t="s">
        <v>111</v>
      </c>
    </row>
    <row r="8" spans="1:12">
      <c r="A8" s="153">
        <v>230</v>
      </c>
      <c r="B8" s="273"/>
      <c r="C8" s="100"/>
      <c r="D8" s="61"/>
      <c r="E8" s="31"/>
      <c r="F8" s="78"/>
      <c r="G8" s="78"/>
      <c r="H8" s="264"/>
      <c r="I8" s="264"/>
      <c r="K8" s="89"/>
      <c r="L8" s="89"/>
    </row>
    <row r="9" spans="1:12">
      <c r="A9" s="152">
        <v>240</v>
      </c>
      <c r="B9" s="45" t="s">
        <v>688</v>
      </c>
      <c r="C9" s="118"/>
      <c r="D9" s="61">
        <f t="shared" si="0"/>
        <v>4000</v>
      </c>
      <c r="E9" s="31">
        <v>1000</v>
      </c>
      <c r="F9" s="20">
        <v>1000</v>
      </c>
      <c r="G9" s="20">
        <v>2000</v>
      </c>
      <c r="H9" s="261"/>
      <c r="I9" s="261"/>
      <c r="J9" t="s">
        <v>104</v>
      </c>
      <c r="K9" s="89" t="s">
        <v>115</v>
      </c>
      <c r="L9" s="89" t="s">
        <v>114</v>
      </c>
    </row>
    <row r="10" spans="1:12">
      <c r="A10" s="12">
        <v>300</v>
      </c>
      <c r="B10" s="44" t="s">
        <v>41</v>
      </c>
      <c r="C10" s="98"/>
      <c r="D10" s="60">
        <f t="shared" si="0"/>
        <v>2666400</v>
      </c>
      <c r="E10" s="32">
        <f>E11+E18+E27+E31+E36</f>
        <v>1570030.7692307692</v>
      </c>
      <c r="F10" s="32">
        <f t="shared" ref="F10:G10" si="2">F11+F18+F27+F31+F36</f>
        <v>517453.84615384613</v>
      </c>
      <c r="G10" s="32">
        <f t="shared" si="2"/>
        <v>578915.38461538462</v>
      </c>
      <c r="H10" s="262"/>
      <c r="I10" s="262"/>
      <c r="K10" s="89"/>
      <c r="L10" s="89"/>
    </row>
    <row r="11" spans="1:12">
      <c r="A11" s="14">
        <v>310</v>
      </c>
      <c r="B11" s="46" t="s">
        <v>42</v>
      </c>
      <c r="C11" s="101"/>
      <c r="D11" s="62">
        <f>D12+D15</f>
        <v>1535000</v>
      </c>
      <c r="E11" s="33">
        <f t="shared" ref="E11" si="3">E12+E15</f>
        <v>770000</v>
      </c>
      <c r="F11" s="15">
        <f t="shared" ref="F11" si="4">F12+F15</f>
        <v>505000</v>
      </c>
      <c r="G11" s="15">
        <f t="shared" ref="G11" si="5">G12+G15</f>
        <v>260000</v>
      </c>
      <c r="H11" s="265"/>
      <c r="I11" s="265"/>
      <c r="K11" s="89"/>
      <c r="L11" s="89"/>
    </row>
    <row r="12" spans="1:12">
      <c r="A12" s="14">
        <v>320</v>
      </c>
      <c r="B12" s="47" t="s">
        <v>675</v>
      </c>
      <c r="C12" s="102"/>
      <c r="D12" s="63">
        <f>SUM(D13:D14)</f>
        <v>1535000</v>
      </c>
      <c r="E12" s="34">
        <f t="shared" ref="E12:G12" si="6">SUM(E13:E14)</f>
        <v>770000</v>
      </c>
      <c r="F12" s="16">
        <f t="shared" si="6"/>
        <v>505000</v>
      </c>
      <c r="G12" s="16">
        <f t="shared" si="6"/>
        <v>260000</v>
      </c>
      <c r="H12" s="266"/>
      <c r="I12" s="266"/>
      <c r="K12" s="89"/>
      <c r="L12" s="89"/>
    </row>
    <row r="13" spans="1:12">
      <c r="A13" s="152">
        <v>321</v>
      </c>
      <c r="B13" s="48" t="s">
        <v>43</v>
      </c>
      <c r="C13" s="103"/>
      <c r="D13" s="64">
        <f>SUM(E13:G13)</f>
        <v>1480000</v>
      </c>
      <c r="E13" s="31">
        <v>750000</v>
      </c>
      <c r="F13" s="20">
        <v>480000</v>
      </c>
      <c r="G13" s="22">
        <v>250000</v>
      </c>
      <c r="H13" s="267"/>
      <c r="I13" s="267"/>
      <c r="J13" t="s">
        <v>104</v>
      </c>
      <c r="K13" s="89" t="s">
        <v>130</v>
      </c>
      <c r="L13" s="89" t="s">
        <v>116</v>
      </c>
    </row>
    <row r="14" spans="1:12">
      <c r="A14" s="152">
        <v>322</v>
      </c>
      <c r="B14" s="48" t="s">
        <v>44</v>
      </c>
      <c r="C14" s="103"/>
      <c r="D14" s="64">
        <f>SUM(E14:G14)</f>
        <v>55000</v>
      </c>
      <c r="E14" s="31">
        <v>20000</v>
      </c>
      <c r="F14" s="20">
        <v>25000</v>
      </c>
      <c r="G14" s="22">
        <v>10000</v>
      </c>
      <c r="H14" s="267"/>
      <c r="I14" s="267"/>
      <c r="J14" t="s">
        <v>104</v>
      </c>
      <c r="K14" s="89" t="s">
        <v>129</v>
      </c>
      <c r="L14" s="89" t="s">
        <v>117</v>
      </c>
    </row>
    <row r="15" spans="1:12">
      <c r="A15" s="14">
        <v>330</v>
      </c>
      <c r="B15" s="274"/>
      <c r="C15" s="102"/>
      <c r="D15" s="63"/>
      <c r="E15" s="34"/>
      <c r="F15" s="23"/>
      <c r="G15" s="16"/>
      <c r="H15" s="266"/>
      <c r="I15" s="266"/>
      <c r="K15" s="89"/>
      <c r="L15" s="89"/>
    </row>
    <row r="16" spans="1:12">
      <c r="A16" s="152">
        <v>331</v>
      </c>
      <c r="B16" s="275"/>
      <c r="C16" s="103"/>
      <c r="D16" s="64"/>
      <c r="E16" s="31"/>
      <c r="F16" s="21"/>
      <c r="G16" s="22"/>
      <c r="H16" s="267"/>
      <c r="I16" s="267"/>
      <c r="K16" s="89"/>
      <c r="L16" s="89"/>
    </row>
    <row r="17" spans="1:12">
      <c r="A17" s="152">
        <v>332</v>
      </c>
      <c r="B17" s="275"/>
      <c r="C17" s="103"/>
      <c r="D17" s="64"/>
      <c r="E17" s="31"/>
      <c r="F17" s="21"/>
      <c r="G17" s="22"/>
      <c r="H17" s="267"/>
      <c r="I17" s="267"/>
      <c r="K17" s="89"/>
      <c r="L17" s="89"/>
    </row>
    <row r="18" spans="1:12">
      <c r="A18" s="14">
        <v>340</v>
      </c>
      <c r="B18" s="46" t="s">
        <v>45</v>
      </c>
      <c r="C18" s="101"/>
      <c r="D18" s="62">
        <f t="shared" ref="D18:D29" si="7">SUM(E18:G18)</f>
        <v>828500</v>
      </c>
      <c r="E18" s="33">
        <f>SUM(E19:E26)</f>
        <v>624000</v>
      </c>
      <c r="F18" s="21"/>
      <c r="G18" s="15">
        <f>SUM(G19:G26)</f>
        <v>204500</v>
      </c>
      <c r="H18" s="265"/>
      <c r="I18" s="265"/>
      <c r="K18" s="89"/>
      <c r="L18" s="89"/>
    </row>
    <row r="19" spans="1:12">
      <c r="A19" s="153">
        <v>341</v>
      </c>
      <c r="B19" s="90" t="s">
        <v>101</v>
      </c>
      <c r="C19" s="104"/>
      <c r="D19" s="61">
        <f t="shared" si="7"/>
        <v>400000</v>
      </c>
      <c r="E19" s="31">
        <v>300000</v>
      </c>
      <c r="F19" s="21"/>
      <c r="G19" s="20">
        <v>100000</v>
      </c>
      <c r="H19" s="261"/>
      <c r="I19" s="261"/>
      <c r="J19" t="s">
        <v>104</v>
      </c>
      <c r="K19" s="89" t="s">
        <v>120</v>
      </c>
      <c r="L19" s="89" t="s">
        <v>118</v>
      </c>
    </row>
    <row r="20" spans="1:12">
      <c r="A20" s="153">
        <v>342</v>
      </c>
      <c r="B20" s="90" t="s">
        <v>102</v>
      </c>
      <c r="C20" s="104"/>
      <c r="D20" s="61">
        <f t="shared" si="7"/>
        <v>130000</v>
      </c>
      <c r="E20" s="31">
        <v>100000</v>
      </c>
      <c r="F20" s="21"/>
      <c r="G20" s="20">
        <v>30000</v>
      </c>
      <c r="H20" s="261"/>
      <c r="I20" s="261"/>
      <c r="J20" t="s">
        <v>104</v>
      </c>
      <c r="K20" s="89" t="s">
        <v>119</v>
      </c>
      <c r="L20" s="89" t="s">
        <v>117</v>
      </c>
    </row>
    <row r="21" spans="1:12">
      <c r="A21" s="153">
        <v>343</v>
      </c>
      <c r="B21" s="277"/>
      <c r="C21" s="104"/>
      <c r="D21" s="61"/>
      <c r="E21" s="31"/>
      <c r="F21" s="21"/>
      <c r="G21" s="20"/>
      <c r="H21" s="261"/>
      <c r="I21" s="261"/>
      <c r="K21" s="89"/>
      <c r="L21" s="89"/>
    </row>
    <row r="22" spans="1:12">
      <c r="A22" s="153">
        <v>344</v>
      </c>
      <c r="B22" s="277"/>
      <c r="C22" s="104"/>
      <c r="D22" s="61"/>
      <c r="E22" s="31"/>
      <c r="F22" s="21"/>
      <c r="G22" s="20"/>
      <c r="H22" s="261"/>
      <c r="I22" s="261"/>
      <c r="K22" s="89"/>
      <c r="L22" s="89"/>
    </row>
    <row r="23" spans="1:12">
      <c r="A23" s="17">
        <v>345</v>
      </c>
      <c r="B23" s="49" t="s">
        <v>204</v>
      </c>
      <c r="C23" s="105"/>
      <c r="D23" s="61">
        <f t="shared" si="7"/>
        <v>77500</v>
      </c>
      <c r="E23" s="31">
        <v>58000</v>
      </c>
      <c r="F23" s="21"/>
      <c r="G23" s="20">
        <v>19500</v>
      </c>
      <c r="H23" s="261"/>
      <c r="I23" s="261"/>
      <c r="J23" t="s">
        <v>104</v>
      </c>
      <c r="K23" s="89" t="s">
        <v>119</v>
      </c>
      <c r="L23" s="89" t="s">
        <v>117</v>
      </c>
    </row>
    <row r="24" spans="1:12">
      <c r="A24" s="17">
        <v>346</v>
      </c>
      <c r="B24" s="49" t="s">
        <v>121</v>
      </c>
      <c r="C24" s="105"/>
      <c r="D24" s="61">
        <f t="shared" si="7"/>
        <v>68000</v>
      </c>
      <c r="E24" s="31">
        <v>51000</v>
      </c>
      <c r="F24" s="21"/>
      <c r="G24" s="20">
        <v>17000</v>
      </c>
      <c r="H24" s="261"/>
      <c r="I24" s="261"/>
      <c r="J24" t="s">
        <v>104</v>
      </c>
      <c r="K24" s="89" t="s">
        <v>122</v>
      </c>
      <c r="L24" s="89" t="s">
        <v>118</v>
      </c>
    </row>
    <row r="25" spans="1:12">
      <c r="A25" s="17">
        <v>347</v>
      </c>
      <c r="B25" s="49" t="s">
        <v>6</v>
      </c>
      <c r="C25" s="105"/>
      <c r="D25" s="61">
        <f t="shared" si="7"/>
        <v>42500</v>
      </c>
      <c r="E25" s="31">
        <v>32000</v>
      </c>
      <c r="F25" s="21"/>
      <c r="G25" s="20">
        <v>10500</v>
      </c>
      <c r="H25" s="261"/>
      <c r="I25" s="261"/>
      <c r="J25" t="s">
        <v>104</v>
      </c>
      <c r="K25" s="89" t="s">
        <v>123</v>
      </c>
      <c r="L25" s="89" t="s">
        <v>118</v>
      </c>
    </row>
    <row r="26" spans="1:12">
      <c r="A26" s="17">
        <v>348</v>
      </c>
      <c r="B26" s="49" t="s">
        <v>7</v>
      </c>
      <c r="C26" s="105"/>
      <c r="D26" s="61">
        <f t="shared" si="7"/>
        <v>110500</v>
      </c>
      <c r="E26" s="31">
        <v>83000</v>
      </c>
      <c r="F26" s="21"/>
      <c r="G26" s="20">
        <v>27500</v>
      </c>
      <c r="H26" s="261"/>
      <c r="I26" s="261"/>
      <c r="J26" t="s">
        <v>104</v>
      </c>
      <c r="K26" s="89" t="s">
        <v>123</v>
      </c>
      <c r="L26" s="89" t="s">
        <v>118</v>
      </c>
    </row>
    <row r="27" spans="1:12">
      <c r="A27" s="14">
        <v>350</v>
      </c>
      <c r="B27" s="46" t="s">
        <v>47</v>
      </c>
      <c r="C27" s="101"/>
      <c r="D27" s="62">
        <f t="shared" si="7"/>
        <v>270000</v>
      </c>
      <c r="E27" s="33">
        <f>SUM(E28:E30)</f>
        <v>156730.76923076922</v>
      </c>
      <c r="F27" s="15">
        <f t="shared" ref="F27:G27" si="8">SUM(F28:F30)</f>
        <v>11153.846153846154</v>
      </c>
      <c r="G27" s="15">
        <f t="shared" si="8"/>
        <v>102115.38461538461</v>
      </c>
      <c r="H27" s="265"/>
      <c r="I27" s="265"/>
      <c r="K27" s="89"/>
      <c r="L27" s="89"/>
    </row>
    <row r="28" spans="1:12">
      <c r="A28" s="17">
        <v>351</v>
      </c>
      <c r="B28" s="50" t="s">
        <v>48</v>
      </c>
      <c r="C28" s="106"/>
      <c r="D28" s="65">
        <f t="shared" si="7"/>
        <v>180000</v>
      </c>
      <c r="E28" s="35">
        <v>100000</v>
      </c>
      <c r="F28" s="21"/>
      <c r="G28" s="18">
        <v>80000</v>
      </c>
      <c r="H28" s="268"/>
      <c r="I28" s="268"/>
      <c r="J28" t="s">
        <v>104</v>
      </c>
      <c r="K28" s="89" t="s">
        <v>124</v>
      </c>
      <c r="L28" s="89"/>
    </row>
    <row r="29" spans="1:12">
      <c r="A29" s="17">
        <v>352</v>
      </c>
      <c r="B29" s="50" t="s">
        <v>49</v>
      </c>
      <c r="C29" s="106"/>
      <c r="D29" s="65">
        <f t="shared" si="7"/>
        <v>80000</v>
      </c>
      <c r="E29" s="35">
        <v>50000</v>
      </c>
      <c r="F29" s="18">
        <v>10000</v>
      </c>
      <c r="G29" s="18">
        <v>20000</v>
      </c>
      <c r="H29" s="268"/>
      <c r="I29" s="268"/>
      <c r="J29" t="s">
        <v>104</v>
      </c>
      <c r="K29" s="89" t="s">
        <v>124</v>
      </c>
      <c r="L29" s="89"/>
    </row>
    <row r="30" spans="1:12">
      <c r="A30" s="17">
        <v>353</v>
      </c>
      <c r="B30" s="50" t="s">
        <v>50</v>
      </c>
      <c r="C30" s="107"/>
      <c r="D30" s="65">
        <v>10000</v>
      </c>
      <c r="E30" s="35">
        <f>$D30*E6/$D6</f>
        <v>6730.7692307692305</v>
      </c>
      <c r="F30" s="18">
        <f>$D30*F6/$D6</f>
        <v>1153.8461538461538</v>
      </c>
      <c r="G30" s="18">
        <f>$D30*G6/$D6</f>
        <v>2115.3846153846152</v>
      </c>
      <c r="H30" s="268"/>
      <c r="I30" s="268"/>
      <c r="J30" s="77" t="s">
        <v>105</v>
      </c>
      <c r="K30" s="89" t="s">
        <v>124</v>
      </c>
      <c r="L30" s="89"/>
    </row>
    <row r="31" spans="1:12">
      <c r="A31" s="92">
        <v>360</v>
      </c>
      <c r="B31" s="93" t="s">
        <v>143</v>
      </c>
      <c r="C31" s="108"/>
      <c r="D31" s="62">
        <f>SUM(E31:G31)</f>
        <v>3900</v>
      </c>
      <c r="E31" s="33">
        <f>SUM(E32:E35)</f>
        <v>1300</v>
      </c>
      <c r="F31" s="33">
        <f t="shared" ref="F31:G31" si="9">SUM(F32:F35)</f>
        <v>1300</v>
      </c>
      <c r="G31" s="33">
        <f t="shared" si="9"/>
        <v>1300</v>
      </c>
      <c r="H31" s="265"/>
      <c r="I31" s="265"/>
      <c r="J31" s="77"/>
      <c r="K31" s="89"/>
      <c r="L31" s="89"/>
    </row>
    <row r="32" spans="1:12">
      <c r="A32" s="153">
        <v>361</v>
      </c>
      <c r="B32" s="94" t="s">
        <v>144</v>
      </c>
      <c r="C32" s="109"/>
      <c r="D32" s="65">
        <f>SUM(E32:G32)</f>
        <v>1200</v>
      </c>
      <c r="E32" s="35">
        <v>400</v>
      </c>
      <c r="F32" s="35">
        <v>400</v>
      </c>
      <c r="G32" s="35">
        <v>400</v>
      </c>
      <c r="H32" s="268"/>
      <c r="I32" s="268"/>
      <c r="J32" t="s">
        <v>104</v>
      </c>
      <c r="K32" s="89" t="s">
        <v>146</v>
      </c>
      <c r="L32" s="89" t="s">
        <v>118</v>
      </c>
    </row>
    <row r="33" spans="1:12">
      <c r="A33" s="153">
        <v>362</v>
      </c>
      <c r="B33" s="94" t="s">
        <v>676</v>
      </c>
      <c r="C33" s="109"/>
      <c r="D33" s="65">
        <f t="shared" ref="D33:D35" si="10">SUM(E33:G33)</f>
        <v>1200</v>
      </c>
      <c r="E33" s="35">
        <v>400</v>
      </c>
      <c r="F33" s="35">
        <v>400</v>
      </c>
      <c r="G33" s="35">
        <v>400</v>
      </c>
      <c r="H33" s="268"/>
      <c r="I33" s="268"/>
      <c r="J33" t="s">
        <v>104</v>
      </c>
      <c r="K33" s="89" t="s">
        <v>146</v>
      </c>
      <c r="L33" s="89" t="s">
        <v>118</v>
      </c>
    </row>
    <row r="34" spans="1:12">
      <c r="A34" s="153">
        <v>363</v>
      </c>
      <c r="B34" s="278" t="s">
        <v>677</v>
      </c>
      <c r="C34" s="109"/>
      <c r="D34" s="65">
        <f t="shared" si="10"/>
        <v>1200</v>
      </c>
      <c r="E34" s="35">
        <v>400</v>
      </c>
      <c r="F34" s="35">
        <v>400</v>
      </c>
      <c r="G34" s="35">
        <v>400</v>
      </c>
      <c r="H34" s="268"/>
      <c r="I34" s="268"/>
      <c r="J34" t="s">
        <v>104</v>
      </c>
      <c r="K34" s="89" t="s">
        <v>146</v>
      </c>
      <c r="L34" s="89" t="s">
        <v>118</v>
      </c>
    </row>
    <row r="35" spans="1:12">
      <c r="A35" s="153">
        <v>364</v>
      </c>
      <c r="B35" s="94" t="s">
        <v>261</v>
      </c>
      <c r="C35" s="109"/>
      <c r="D35" s="65">
        <f t="shared" si="10"/>
        <v>300</v>
      </c>
      <c r="E35" s="35">
        <v>100</v>
      </c>
      <c r="F35" s="35">
        <v>100</v>
      </c>
      <c r="G35" s="35">
        <v>100</v>
      </c>
      <c r="H35" s="268"/>
      <c r="I35" s="268"/>
      <c r="J35" t="s">
        <v>104</v>
      </c>
      <c r="K35" s="89" t="s">
        <v>146</v>
      </c>
      <c r="L35" s="89" t="s">
        <v>118</v>
      </c>
    </row>
    <row r="36" spans="1:12">
      <c r="A36" s="14">
        <v>370</v>
      </c>
      <c r="B36" s="46" t="s">
        <v>9</v>
      </c>
      <c r="C36" s="101"/>
      <c r="D36" s="62">
        <f>SUM(E36:G36)</f>
        <v>29000</v>
      </c>
      <c r="E36" s="33">
        <f>SUM(E37:E40)</f>
        <v>18000</v>
      </c>
      <c r="F36" s="21"/>
      <c r="G36" s="15">
        <f>SUM(G37:G40)</f>
        <v>11000</v>
      </c>
      <c r="H36" s="265"/>
      <c r="I36" s="265"/>
      <c r="K36" s="89"/>
      <c r="L36" s="89"/>
    </row>
    <row r="37" spans="1:12">
      <c r="A37" s="152">
        <v>371</v>
      </c>
      <c r="B37" s="277"/>
      <c r="C37" s="105"/>
      <c r="D37" s="61"/>
      <c r="E37" s="31"/>
      <c r="F37" s="21"/>
      <c r="G37" s="20"/>
      <c r="H37" s="261"/>
      <c r="I37" s="261"/>
      <c r="K37" s="89"/>
      <c r="L37" s="89"/>
    </row>
    <row r="38" spans="1:12">
      <c r="A38" s="17">
        <v>372</v>
      </c>
      <c r="B38" s="277"/>
      <c r="C38" s="105"/>
      <c r="D38" s="61"/>
      <c r="E38" s="31"/>
      <c r="F38" s="21"/>
      <c r="G38" s="21"/>
      <c r="H38" s="263"/>
      <c r="I38" s="263"/>
      <c r="K38" s="89"/>
      <c r="L38" s="89"/>
    </row>
    <row r="39" spans="1:12">
      <c r="A39" s="17">
        <v>373</v>
      </c>
      <c r="B39" s="49" t="s">
        <v>678</v>
      </c>
      <c r="C39" s="105"/>
      <c r="D39" s="61">
        <f>SUM(E39:G39)</f>
        <v>11000</v>
      </c>
      <c r="E39" s="31">
        <v>8000</v>
      </c>
      <c r="F39" s="21"/>
      <c r="G39" s="20">
        <v>3000</v>
      </c>
      <c r="H39" s="261"/>
      <c r="I39" s="261"/>
      <c r="J39" t="s">
        <v>104</v>
      </c>
      <c r="K39" s="89" t="s">
        <v>131</v>
      </c>
      <c r="L39" s="89" t="s">
        <v>117</v>
      </c>
    </row>
    <row r="40" spans="1:12">
      <c r="A40" s="17">
        <v>374</v>
      </c>
      <c r="B40" s="277"/>
      <c r="C40" s="105"/>
      <c r="D40" s="61">
        <f>SUM(E40:G40)</f>
        <v>18000</v>
      </c>
      <c r="E40" s="31">
        <v>10000</v>
      </c>
      <c r="F40" s="21"/>
      <c r="G40" s="20">
        <v>8000</v>
      </c>
      <c r="H40" s="261"/>
      <c r="I40" s="261"/>
      <c r="J40" t="s">
        <v>104</v>
      </c>
      <c r="K40" s="89" t="s">
        <v>131</v>
      </c>
      <c r="L40" s="89" t="s">
        <v>117</v>
      </c>
    </row>
    <row r="41" spans="1:12">
      <c r="A41" s="27">
        <v>399</v>
      </c>
      <c r="B41" s="51" t="s">
        <v>12</v>
      </c>
      <c r="C41" s="110"/>
      <c r="D41" s="66">
        <f>D5-D10</f>
        <v>2502600</v>
      </c>
      <c r="E41" s="36">
        <f>E5-E10</f>
        <v>1895969.2307692308</v>
      </c>
      <c r="F41" s="28">
        <f>F5-F10</f>
        <v>83546.153846153873</v>
      </c>
      <c r="G41" s="28">
        <f>G5-G10</f>
        <v>523084.61538461538</v>
      </c>
      <c r="H41" s="262"/>
      <c r="I41" s="262"/>
      <c r="K41" s="89"/>
      <c r="L41" s="89"/>
    </row>
    <row r="42" spans="1:12">
      <c r="A42" s="25">
        <v>400</v>
      </c>
      <c r="B42" s="52" t="s">
        <v>51</v>
      </c>
      <c r="C42" s="111"/>
      <c r="D42" s="67">
        <f>D47+D48+D63+D72</f>
        <v>453000</v>
      </c>
      <c r="E42" s="37">
        <f>$D42*E46</f>
        <v>387056.96202531643</v>
      </c>
      <c r="F42" s="26">
        <f>$D42*F46</f>
        <v>25803.797468354431</v>
      </c>
      <c r="G42" s="26">
        <f>$D42*G46</f>
        <v>40139.240506329115</v>
      </c>
      <c r="H42" s="262"/>
      <c r="I42" s="262"/>
      <c r="J42" s="77" t="s">
        <v>106</v>
      </c>
      <c r="K42" s="89"/>
      <c r="L42" s="89"/>
    </row>
    <row r="43" spans="1:12">
      <c r="A43" s="14">
        <v>410</v>
      </c>
      <c r="B43" s="53" t="s">
        <v>37</v>
      </c>
      <c r="C43" s="112"/>
      <c r="D43" s="63"/>
      <c r="E43" s="38"/>
      <c r="F43" s="19"/>
      <c r="G43" s="19"/>
      <c r="H43" s="269"/>
      <c r="I43" s="269"/>
      <c r="K43" s="89"/>
      <c r="L43" s="89"/>
    </row>
    <row r="44" spans="1:12">
      <c r="A44" s="17">
        <v>411</v>
      </c>
      <c r="B44" s="54" t="s">
        <v>36</v>
      </c>
      <c r="C44" s="113"/>
      <c r="D44" s="64"/>
      <c r="E44" s="39">
        <v>1000</v>
      </c>
      <c r="F44" s="22">
        <v>150</v>
      </c>
      <c r="G44" s="22">
        <v>100</v>
      </c>
      <c r="H44" s="267"/>
      <c r="I44" s="267"/>
      <c r="K44" s="89"/>
      <c r="L44" s="89"/>
    </row>
    <row r="45" spans="1:12">
      <c r="A45" s="17">
        <v>412</v>
      </c>
      <c r="B45" s="54" t="s">
        <v>81</v>
      </c>
      <c r="C45" s="113"/>
      <c r="D45" s="64">
        <f>SUM(E45:G45)</f>
        <v>12640</v>
      </c>
      <c r="E45" s="39">
        <v>10800</v>
      </c>
      <c r="F45" s="22">
        <v>720</v>
      </c>
      <c r="G45" s="22">
        <v>1120</v>
      </c>
      <c r="H45" s="267"/>
      <c r="I45" s="267"/>
      <c r="J45" t="s">
        <v>104</v>
      </c>
      <c r="K45" s="89"/>
      <c r="L45" s="89"/>
    </row>
    <row r="46" spans="1:12">
      <c r="A46" s="17">
        <v>413</v>
      </c>
      <c r="B46" s="54" t="s">
        <v>13</v>
      </c>
      <c r="C46" s="113"/>
      <c r="D46" s="68">
        <f>SUM(E46:G46)</f>
        <v>1</v>
      </c>
      <c r="E46" s="40">
        <f>E45/$D45</f>
        <v>0.85443037974683544</v>
      </c>
      <c r="F46" s="24">
        <f t="shared" ref="F46:G46" si="11">F45/$D45</f>
        <v>5.6962025316455694E-2</v>
      </c>
      <c r="G46" s="24">
        <f t="shared" si="11"/>
        <v>8.8607594936708861E-2</v>
      </c>
      <c r="H46" s="270"/>
      <c r="I46" s="270"/>
      <c r="K46" s="89"/>
      <c r="L46" s="89"/>
    </row>
    <row r="47" spans="1:12">
      <c r="A47" s="14">
        <v>420</v>
      </c>
      <c r="B47" s="55" t="s">
        <v>52</v>
      </c>
      <c r="C47" s="114"/>
      <c r="D47" s="63">
        <v>95000</v>
      </c>
      <c r="E47" s="8"/>
      <c r="F47" s="8"/>
      <c r="G47" s="8"/>
      <c r="H47" s="8"/>
      <c r="I47" s="8"/>
      <c r="K47" s="89"/>
      <c r="L47" s="89"/>
    </row>
    <row r="48" spans="1:12">
      <c r="A48" s="14">
        <v>430</v>
      </c>
      <c r="B48" s="55" t="s">
        <v>53</v>
      </c>
      <c r="C48" s="114"/>
      <c r="D48" s="63">
        <f>D49+D50+D54</f>
        <v>277000</v>
      </c>
      <c r="E48" s="8"/>
      <c r="F48" s="8"/>
      <c r="G48" s="8"/>
      <c r="H48" s="8"/>
      <c r="I48" s="8"/>
      <c r="K48" s="89"/>
      <c r="L48" s="89"/>
    </row>
    <row r="49" spans="1:12">
      <c r="A49" s="152">
        <v>440</v>
      </c>
      <c r="B49" s="49" t="s">
        <v>54</v>
      </c>
      <c r="C49" s="105"/>
      <c r="D49" s="61">
        <v>100000</v>
      </c>
      <c r="E49" s="8"/>
      <c r="F49" s="8"/>
      <c r="G49" s="8"/>
      <c r="H49" s="8"/>
      <c r="I49" s="8"/>
      <c r="K49" s="89" t="s">
        <v>126</v>
      </c>
      <c r="L49" s="89" t="s">
        <v>125</v>
      </c>
    </row>
    <row r="50" spans="1:12">
      <c r="A50" s="14">
        <v>450</v>
      </c>
      <c r="B50" s="47" t="s">
        <v>55</v>
      </c>
      <c r="C50" s="102"/>
      <c r="D50" s="63">
        <f>SUM(D51:D53)</f>
        <v>13000</v>
      </c>
      <c r="E50" s="8"/>
      <c r="F50" s="8"/>
      <c r="G50" s="8"/>
      <c r="H50" s="8"/>
      <c r="I50" s="8"/>
      <c r="K50" s="89"/>
      <c r="L50" s="89"/>
    </row>
    <row r="51" spans="1:12">
      <c r="A51" s="152">
        <v>451</v>
      </c>
      <c r="B51" s="48" t="s">
        <v>56</v>
      </c>
      <c r="C51" s="103"/>
      <c r="D51" s="61">
        <v>20000</v>
      </c>
      <c r="E51" s="8"/>
      <c r="F51" s="8"/>
      <c r="G51" s="8"/>
      <c r="H51" s="8"/>
      <c r="I51" s="8"/>
      <c r="K51" s="89" t="s">
        <v>126</v>
      </c>
      <c r="L51" s="89" t="s">
        <v>125</v>
      </c>
    </row>
    <row r="52" spans="1:12">
      <c r="A52" s="152">
        <v>452</v>
      </c>
      <c r="B52" s="48" t="s">
        <v>57</v>
      </c>
      <c r="C52" s="103"/>
      <c r="D52" s="61">
        <v>18000</v>
      </c>
      <c r="E52" s="8"/>
      <c r="F52" s="8"/>
      <c r="G52" s="8"/>
      <c r="H52" s="8"/>
      <c r="I52" s="8"/>
      <c r="K52" s="89" t="s">
        <v>126</v>
      </c>
      <c r="L52" s="89" t="s">
        <v>125</v>
      </c>
    </row>
    <row r="53" spans="1:12" ht="28.5">
      <c r="A53" s="152">
        <v>453</v>
      </c>
      <c r="B53" s="56" t="s">
        <v>58</v>
      </c>
      <c r="C53" s="115"/>
      <c r="D53" s="61">
        <v>-25000</v>
      </c>
      <c r="E53" s="309" t="s">
        <v>680</v>
      </c>
      <c r="F53" s="310"/>
      <c r="G53" s="310"/>
      <c r="H53" s="310"/>
      <c r="I53" s="307"/>
      <c r="K53" s="89" t="s">
        <v>126</v>
      </c>
      <c r="L53" s="89" t="s">
        <v>125</v>
      </c>
    </row>
    <row r="54" spans="1:12" ht="28.5">
      <c r="A54" s="14">
        <v>460</v>
      </c>
      <c r="B54" s="57" t="s">
        <v>11</v>
      </c>
      <c r="C54" s="116"/>
      <c r="D54" s="63">
        <f>SUM(D55:D62)</f>
        <v>164000</v>
      </c>
      <c r="E54" s="309"/>
      <c r="F54" s="310"/>
      <c r="G54" s="310"/>
      <c r="H54" s="310"/>
      <c r="I54" s="307"/>
      <c r="K54" s="89"/>
      <c r="L54" s="89"/>
    </row>
    <row r="55" spans="1:12" ht="28.5">
      <c r="A55" s="153">
        <v>461</v>
      </c>
      <c r="B55" s="91" t="s">
        <v>101</v>
      </c>
      <c r="C55" s="117"/>
      <c r="D55" s="61">
        <v>80000</v>
      </c>
      <c r="E55" s="309"/>
      <c r="F55" s="310"/>
      <c r="G55" s="310"/>
      <c r="H55" s="310"/>
      <c r="I55" s="307"/>
      <c r="K55" s="89" t="s">
        <v>120</v>
      </c>
      <c r="L55" s="89" t="s">
        <v>118</v>
      </c>
    </row>
    <row r="56" spans="1:12">
      <c r="A56" s="153">
        <v>462</v>
      </c>
      <c r="B56" s="91" t="s">
        <v>102</v>
      </c>
      <c r="C56" s="117"/>
      <c r="D56" s="61">
        <v>20000</v>
      </c>
      <c r="E56" s="8"/>
      <c r="F56" s="8"/>
      <c r="G56" s="8"/>
      <c r="H56" s="8"/>
      <c r="I56" s="8"/>
      <c r="K56" s="89" t="s">
        <v>119</v>
      </c>
      <c r="L56" s="89" t="s">
        <v>117</v>
      </c>
    </row>
    <row r="57" spans="1:12">
      <c r="A57" s="153">
        <v>463</v>
      </c>
      <c r="B57" s="91" t="s">
        <v>103</v>
      </c>
      <c r="C57" s="117"/>
      <c r="D57" s="61">
        <v>15000</v>
      </c>
      <c r="E57" s="8"/>
      <c r="F57" s="8"/>
      <c r="G57" s="8"/>
      <c r="H57" s="8"/>
      <c r="I57" s="8"/>
      <c r="K57" s="89" t="s">
        <v>119</v>
      </c>
      <c r="L57" s="89" t="s">
        <v>117</v>
      </c>
    </row>
    <row r="58" spans="1:12">
      <c r="A58" s="153">
        <v>464</v>
      </c>
      <c r="B58" s="91" t="s">
        <v>203</v>
      </c>
      <c r="C58" s="117"/>
      <c r="D58" s="61">
        <v>5000</v>
      </c>
      <c r="E58" s="8"/>
      <c r="F58" s="8"/>
      <c r="G58" s="8"/>
      <c r="H58" s="8"/>
      <c r="I58" s="8"/>
      <c r="K58" s="89" t="s">
        <v>119</v>
      </c>
      <c r="L58" s="89" t="s">
        <v>117</v>
      </c>
    </row>
    <row r="59" spans="1:12" ht="28.5">
      <c r="A59" s="152">
        <v>465</v>
      </c>
      <c r="B59" s="48" t="s">
        <v>204</v>
      </c>
      <c r="C59" s="103"/>
      <c r="D59" s="61">
        <v>15000</v>
      </c>
      <c r="E59" s="309" t="s">
        <v>681</v>
      </c>
      <c r="F59" s="310"/>
      <c r="G59" s="310"/>
      <c r="H59" s="310"/>
      <c r="I59" s="307"/>
      <c r="K59" s="89" t="s">
        <v>119</v>
      </c>
      <c r="L59" s="89" t="s">
        <v>117</v>
      </c>
    </row>
    <row r="60" spans="1:12" ht="28.5">
      <c r="A60" s="152">
        <v>466</v>
      </c>
      <c r="B60" s="48" t="s">
        <v>46</v>
      </c>
      <c r="C60" s="103"/>
      <c r="D60" s="61">
        <v>10000</v>
      </c>
      <c r="E60" s="309"/>
      <c r="F60" s="310"/>
      <c r="G60" s="310"/>
      <c r="H60" s="310"/>
      <c r="I60" s="307"/>
      <c r="K60" s="89" t="s">
        <v>122</v>
      </c>
      <c r="L60" s="89" t="s">
        <v>118</v>
      </c>
    </row>
    <row r="61" spans="1:12" ht="28.5">
      <c r="A61" s="152">
        <v>467</v>
      </c>
      <c r="B61" s="48" t="s">
        <v>6</v>
      </c>
      <c r="C61" s="103"/>
      <c r="D61" s="61">
        <v>5000</v>
      </c>
      <c r="E61" s="309"/>
      <c r="F61" s="310"/>
      <c r="G61" s="310"/>
      <c r="H61" s="310"/>
      <c r="I61" s="307"/>
      <c r="K61" s="89" t="s">
        <v>123</v>
      </c>
      <c r="L61" s="89" t="s">
        <v>118</v>
      </c>
    </row>
    <row r="62" spans="1:12">
      <c r="A62" s="152">
        <v>468</v>
      </c>
      <c r="B62" s="48" t="s">
        <v>7</v>
      </c>
      <c r="C62" s="103"/>
      <c r="D62" s="61">
        <v>14000</v>
      </c>
      <c r="E62" s="8"/>
      <c r="F62" s="8"/>
      <c r="G62" s="8"/>
      <c r="H62" s="8"/>
      <c r="I62" s="8"/>
      <c r="K62" s="89" t="s">
        <v>123</v>
      </c>
      <c r="L62" s="89" t="s">
        <v>118</v>
      </c>
    </row>
    <row r="63" spans="1:12">
      <c r="A63" s="14">
        <v>470</v>
      </c>
      <c r="B63" s="46" t="s">
        <v>59</v>
      </c>
      <c r="C63" s="101"/>
      <c r="D63" s="63">
        <f>SUM(D64:D71)</f>
        <v>71000</v>
      </c>
      <c r="E63" s="8"/>
      <c r="F63" s="8"/>
      <c r="G63" s="8"/>
      <c r="H63" s="8"/>
      <c r="I63" s="8"/>
      <c r="K63" s="89"/>
      <c r="L63" s="89"/>
    </row>
    <row r="64" spans="1:12">
      <c r="A64" s="153">
        <v>471</v>
      </c>
      <c r="B64" s="90" t="s">
        <v>101</v>
      </c>
      <c r="C64" s="104"/>
      <c r="D64" s="61">
        <v>40000</v>
      </c>
      <c r="E64" s="8"/>
      <c r="F64" s="8"/>
      <c r="G64" s="8"/>
      <c r="H64" s="8"/>
      <c r="I64" s="8"/>
      <c r="K64" s="89" t="s">
        <v>120</v>
      </c>
      <c r="L64" s="89" t="s">
        <v>118</v>
      </c>
    </row>
    <row r="65" spans="1:12">
      <c r="A65" s="153">
        <v>472</v>
      </c>
      <c r="B65" s="90" t="s">
        <v>102</v>
      </c>
      <c r="C65" s="104"/>
      <c r="D65" s="61">
        <v>10000</v>
      </c>
      <c r="E65" s="8"/>
      <c r="F65" s="8"/>
      <c r="G65" s="8"/>
      <c r="H65" s="8"/>
      <c r="I65" s="8"/>
      <c r="K65" s="89" t="s">
        <v>119</v>
      </c>
      <c r="L65" s="89" t="s">
        <v>117</v>
      </c>
    </row>
    <row r="66" spans="1:12">
      <c r="A66" s="153">
        <v>473</v>
      </c>
      <c r="B66" s="277"/>
      <c r="C66" s="104"/>
      <c r="D66" s="61"/>
      <c r="E66" s="8"/>
      <c r="F66" s="8"/>
      <c r="G66" s="8"/>
      <c r="H66" s="8"/>
      <c r="I66" s="8"/>
      <c r="K66" s="89" t="s">
        <v>119</v>
      </c>
      <c r="L66" s="89" t="s">
        <v>117</v>
      </c>
    </row>
    <row r="67" spans="1:12">
      <c r="A67" s="153">
        <v>474</v>
      </c>
      <c r="B67" s="277"/>
      <c r="C67" s="104"/>
      <c r="D67" s="61"/>
      <c r="E67" s="8"/>
      <c r="F67" s="8"/>
      <c r="G67" s="8"/>
      <c r="H67" s="8"/>
      <c r="I67" s="8"/>
      <c r="K67" s="89" t="s">
        <v>119</v>
      </c>
      <c r="L67" s="89" t="s">
        <v>117</v>
      </c>
    </row>
    <row r="68" spans="1:12">
      <c r="A68" s="152">
        <v>475</v>
      </c>
      <c r="B68" s="49" t="s">
        <v>204</v>
      </c>
      <c r="C68" s="105"/>
      <c r="D68" s="61">
        <v>10000</v>
      </c>
      <c r="E68" s="8"/>
      <c r="F68" s="8"/>
      <c r="G68" s="8"/>
      <c r="H68" s="8"/>
      <c r="I68" s="8"/>
      <c r="K68" s="89" t="s">
        <v>119</v>
      </c>
      <c r="L68" s="89" t="s">
        <v>117</v>
      </c>
    </row>
    <row r="69" spans="1:12">
      <c r="A69" s="152">
        <v>476</v>
      </c>
      <c r="B69" s="49" t="s">
        <v>46</v>
      </c>
      <c r="C69" s="105"/>
      <c r="D69" s="61">
        <v>0</v>
      </c>
      <c r="E69" s="8"/>
      <c r="F69" s="8"/>
      <c r="G69" s="8"/>
      <c r="H69" s="8"/>
      <c r="I69" s="8"/>
      <c r="K69" s="89" t="s">
        <v>122</v>
      </c>
      <c r="L69" s="89" t="s">
        <v>118</v>
      </c>
    </row>
    <row r="70" spans="1:12">
      <c r="A70" s="152">
        <v>477</v>
      </c>
      <c r="B70" s="49" t="s">
        <v>6</v>
      </c>
      <c r="C70" s="105"/>
      <c r="D70" s="61">
        <v>3000</v>
      </c>
      <c r="E70" s="8"/>
      <c r="F70" s="8"/>
      <c r="G70" s="8"/>
      <c r="H70" s="8"/>
      <c r="I70" s="8"/>
      <c r="K70" s="89" t="s">
        <v>123</v>
      </c>
      <c r="L70" s="89" t="s">
        <v>118</v>
      </c>
    </row>
    <row r="71" spans="1:12">
      <c r="A71" s="152">
        <v>478</v>
      </c>
      <c r="B71" s="49" t="s">
        <v>7</v>
      </c>
      <c r="C71" s="105"/>
      <c r="D71" s="61">
        <v>8000</v>
      </c>
      <c r="E71" s="8"/>
      <c r="F71" s="8"/>
      <c r="G71" s="8"/>
      <c r="H71" s="8"/>
      <c r="I71" s="8"/>
      <c r="K71" s="89" t="s">
        <v>123</v>
      </c>
      <c r="L71" s="89" t="s">
        <v>118</v>
      </c>
    </row>
    <row r="72" spans="1:12">
      <c r="A72" s="14">
        <v>480</v>
      </c>
      <c r="B72" s="46" t="s">
        <v>60</v>
      </c>
      <c r="C72" s="101"/>
      <c r="D72" s="63">
        <v>10000</v>
      </c>
      <c r="E72" s="8"/>
      <c r="F72" s="8"/>
      <c r="G72" s="8"/>
      <c r="H72" s="8"/>
      <c r="I72" s="8"/>
      <c r="K72" s="89"/>
      <c r="L72" s="89"/>
    </row>
    <row r="73" spans="1:12">
      <c r="A73" s="27">
        <v>499</v>
      </c>
      <c r="B73" s="51" t="s">
        <v>61</v>
      </c>
      <c r="C73" s="110"/>
      <c r="D73" s="66">
        <f>D41-D42</f>
        <v>2049600</v>
      </c>
      <c r="E73" s="36">
        <f t="shared" ref="E73:F73" si="12">E41-E42</f>
        <v>1508912.2687439143</v>
      </c>
      <c r="F73" s="28">
        <f t="shared" si="12"/>
        <v>57742.356377799442</v>
      </c>
      <c r="G73" s="28">
        <f>G41-G42</f>
        <v>482945.37487828627</v>
      </c>
      <c r="H73" s="262"/>
      <c r="I73" s="262"/>
      <c r="K73" s="89"/>
      <c r="L73" s="89"/>
    </row>
    <row r="74" spans="1:12">
      <c r="A74" s="25">
        <v>500</v>
      </c>
      <c r="B74" s="52" t="s">
        <v>62</v>
      </c>
      <c r="C74" s="111"/>
      <c r="D74" s="67">
        <f>D75+D84</f>
        <v>301000</v>
      </c>
      <c r="E74" s="37">
        <f>E75+E84</f>
        <v>164000</v>
      </c>
      <c r="F74" s="26">
        <f>F75+F84</f>
        <v>50000</v>
      </c>
      <c r="G74" s="26">
        <f>G75+G84</f>
        <v>87000</v>
      </c>
      <c r="H74" s="262"/>
      <c r="I74" s="262"/>
      <c r="K74" s="89"/>
      <c r="L74" s="89"/>
    </row>
    <row r="75" spans="1:12">
      <c r="A75" s="14">
        <v>510</v>
      </c>
      <c r="B75" s="55" t="s">
        <v>63</v>
      </c>
      <c r="C75" s="114"/>
      <c r="D75" s="69">
        <f>SUM(D76:D83)</f>
        <v>285000</v>
      </c>
      <c r="E75" s="38">
        <f>SUM(E76:E83)</f>
        <v>152000</v>
      </c>
      <c r="F75" s="19">
        <f t="shared" ref="F75:G75" si="13">SUM(F76:F83)</f>
        <v>49000</v>
      </c>
      <c r="G75" s="19">
        <f t="shared" si="13"/>
        <v>84000</v>
      </c>
      <c r="H75" s="269"/>
      <c r="I75" s="269"/>
      <c r="K75" s="89"/>
      <c r="L75" s="89"/>
    </row>
    <row r="76" spans="1:12">
      <c r="A76" s="17">
        <v>511</v>
      </c>
      <c r="B76" s="90" t="s">
        <v>101</v>
      </c>
      <c r="C76" s="104"/>
      <c r="D76" s="70">
        <v>100000</v>
      </c>
      <c r="E76" s="31">
        <v>90000</v>
      </c>
      <c r="F76" s="20">
        <v>30000</v>
      </c>
      <c r="G76" s="20">
        <v>50000</v>
      </c>
      <c r="H76" s="261"/>
      <c r="I76" s="261"/>
      <c r="J76" t="s">
        <v>104</v>
      </c>
      <c r="K76" s="89" t="s">
        <v>120</v>
      </c>
      <c r="L76" s="89" t="s">
        <v>118</v>
      </c>
    </row>
    <row r="77" spans="1:12">
      <c r="A77" s="17">
        <v>512</v>
      </c>
      <c r="B77" s="90" t="s">
        <v>102</v>
      </c>
      <c r="C77" s="104"/>
      <c r="D77" s="70">
        <v>70000</v>
      </c>
      <c r="E77" s="31"/>
      <c r="F77" s="20"/>
      <c r="G77" s="20"/>
      <c r="H77" s="261"/>
      <c r="I77" s="261"/>
      <c r="K77" s="89" t="s">
        <v>119</v>
      </c>
      <c r="L77" s="89" t="s">
        <v>134</v>
      </c>
    </row>
    <row r="78" spans="1:12">
      <c r="A78" s="17">
        <v>513</v>
      </c>
      <c r="B78" s="90" t="s">
        <v>103</v>
      </c>
      <c r="C78" s="104"/>
      <c r="D78" s="70">
        <v>40000</v>
      </c>
      <c r="E78" s="31"/>
      <c r="F78" s="20"/>
      <c r="G78" s="20"/>
      <c r="H78" s="261"/>
      <c r="I78" s="261"/>
      <c r="K78" s="89" t="s">
        <v>119</v>
      </c>
      <c r="L78" s="89" t="s">
        <v>134</v>
      </c>
    </row>
    <row r="79" spans="1:12">
      <c r="A79" s="17">
        <v>514</v>
      </c>
      <c r="B79" s="90" t="s">
        <v>203</v>
      </c>
      <c r="C79" s="104"/>
      <c r="D79" s="70">
        <v>20000</v>
      </c>
      <c r="E79" s="31">
        <v>30000</v>
      </c>
      <c r="F79" s="20">
        <v>10000</v>
      </c>
      <c r="G79" s="20">
        <v>20000</v>
      </c>
      <c r="H79" s="261"/>
      <c r="I79" s="261"/>
      <c r="J79" t="s">
        <v>104</v>
      </c>
      <c r="K79" s="89" t="s">
        <v>119</v>
      </c>
      <c r="L79" s="89" t="s">
        <v>134</v>
      </c>
    </row>
    <row r="80" spans="1:12">
      <c r="A80" s="17">
        <v>515</v>
      </c>
      <c r="B80" s="49" t="s">
        <v>204</v>
      </c>
      <c r="C80" s="105"/>
      <c r="D80" s="70">
        <f t="shared" ref="D80:D84" si="14">SUM(E80:G80)</f>
        <v>10000</v>
      </c>
      <c r="E80" s="31">
        <v>5000</v>
      </c>
      <c r="F80" s="20">
        <v>2000</v>
      </c>
      <c r="G80" s="20">
        <v>3000</v>
      </c>
      <c r="H80" s="261"/>
      <c r="I80" s="261"/>
      <c r="J80" t="s">
        <v>104</v>
      </c>
      <c r="K80" s="89" t="s">
        <v>119</v>
      </c>
      <c r="L80" s="89" t="s">
        <v>134</v>
      </c>
    </row>
    <row r="81" spans="1:12">
      <c r="A81" s="17">
        <v>516</v>
      </c>
      <c r="B81" s="49" t="s">
        <v>46</v>
      </c>
      <c r="C81" s="105"/>
      <c r="D81" s="70">
        <f t="shared" si="14"/>
        <v>10000</v>
      </c>
      <c r="E81" s="31">
        <v>10000</v>
      </c>
      <c r="F81" s="20">
        <v>0</v>
      </c>
      <c r="G81" s="20">
        <v>0</v>
      </c>
      <c r="H81" s="261"/>
      <c r="I81" s="261"/>
      <c r="J81" t="s">
        <v>104</v>
      </c>
      <c r="K81" s="89" t="s">
        <v>122</v>
      </c>
      <c r="L81" s="89" t="s">
        <v>118</v>
      </c>
    </row>
    <row r="82" spans="1:12">
      <c r="A82" s="17">
        <v>517</v>
      </c>
      <c r="B82" s="49" t="s">
        <v>6</v>
      </c>
      <c r="C82" s="105"/>
      <c r="D82" s="70">
        <f t="shared" si="14"/>
        <v>10000</v>
      </c>
      <c r="E82" s="31">
        <v>5000</v>
      </c>
      <c r="F82" s="20">
        <v>2000</v>
      </c>
      <c r="G82" s="20">
        <v>3000</v>
      </c>
      <c r="H82" s="261"/>
      <c r="I82" s="261"/>
      <c r="J82" t="s">
        <v>104</v>
      </c>
      <c r="K82" s="89" t="s">
        <v>123</v>
      </c>
      <c r="L82" s="89" t="s">
        <v>118</v>
      </c>
    </row>
    <row r="83" spans="1:12">
      <c r="A83" s="17">
        <v>518</v>
      </c>
      <c r="B83" s="49" t="s">
        <v>7</v>
      </c>
      <c r="C83" s="105"/>
      <c r="D83" s="70">
        <f t="shared" si="14"/>
        <v>25000</v>
      </c>
      <c r="E83" s="31">
        <v>12000</v>
      </c>
      <c r="F83" s="20">
        <v>5000</v>
      </c>
      <c r="G83" s="20">
        <v>8000</v>
      </c>
      <c r="H83" s="261"/>
      <c r="I83" s="261"/>
      <c r="J83" t="s">
        <v>104</v>
      </c>
      <c r="K83" s="89" t="s">
        <v>123</v>
      </c>
      <c r="L83" s="89" t="s">
        <v>118</v>
      </c>
    </row>
    <row r="84" spans="1:12">
      <c r="A84" s="14">
        <v>530</v>
      </c>
      <c r="B84" s="55" t="s">
        <v>64</v>
      </c>
      <c r="C84" s="114"/>
      <c r="D84" s="69">
        <f t="shared" si="14"/>
        <v>16000</v>
      </c>
      <c r="E84" s="38">
        <v>12000</v>
      </c>
      <c r="F84" s="19">
        <v>1000</v>
      </c>
      <c r="G84" s="19">
        <v>3000</v>
      </c>
      <c r="H84" s="269"/>
      <c r="I84" s="269"/>
      <c r="J84" t="s">
        <v>104</v>
      </c>
      <c r="K84" s="89"/>
      <c r="L84" s="89"/>
    </row>
    <row r="85" spans="1:12">
      <c r="A85" s="27">
        <v>599</v>
      </c>
      <c r="B85" s="51" t="s">
        <v>80</v>
      </c>
      <c r="C85" s="110"/>
      <c r="D85" s="71">
        <f>D73-D74</f>
        <v>1748600</v>
      </c>
      <c r="E85" s="41">
        <f t="shared" ref="E85:G85" si="15">E73-E74</f>
        <v>1344912.2687439143</v>
      </c>
      <c r="F85" s="29">
        <f t="shared" si="15"/>
        <v>7742.3563777994423</v>
      </c>
      <c r="G85" s="29">
        <f t="shared" si="15"/>
        <v>395945.37487828627</v>
      </c>
      <c r="H85" s="271"/>
      <c r="I85" s="271"/>
      <c r="K85" s="89"/>
      <c r="L85" s="89"/>
    </row>
    <row r="86" spans="1:12">
      <c r="A86" s="25">
        <v>600</v>
      </c>
      <c r="B86" s="52" t="s">
        <v>77</v>
      </c>
      <c r="C86" s="111"/>
      <c r="D86" s="72">
        <f>D87+D96</f>
        <v>78000</v>
      </c>
      <c r="E86" s="8"/>
      <c r="F86" s="8"/>
      <c r="G86" s="8"/>
      <c r="H86" s="8"/>
      <c r="I86" s="8"/>
      <c r="K86" s="89"/>
      <c r="L86" s="89"/>
    </row>
    <row r="87" spans="1:12">
      <c r="A87" s="14">
        <v>610</v>
      </c>
      <c r="B87" s="55" t="s">
        <v>679</v>
      </c>
      <c r="C87" s="114"/>
      <c r="D87" s="63">
        <f>SUM(D88:D95)</f>
        <v>57000</v>
      </c>
      <c r="E87" s="279"/>
      <c r="F87" s="280"/>
      <c r="G87" s="280"/>
      <c r="H87" s="280"/>
      <c r="I87" s="280"/>
      <c r="K87" s="89"/>
      <c r="L87" s="89"/>
    </row>
    <row r="88" spans="1:12" ht="28.5">
      <c r="A88" s="152">
        <v>611</v>
      </c>
      <c r="B88" s="90" t="s">
        <v>101</v>
      </c>
      <c r="C88" s="104"/>
      <c r="D88" s="70">
        <v>30000</v>
      </c>
      <c r="E88" s="309" t="s">
        <v>680</v>
      </c>
      <c r="F88" s="310"/>
      <c r="G88" s="310"/>
      <c r="H88" s="310"/>
      <c r="I88" s="307"/>
      <c r="K88" s="89" t="s">
        <v>120</v>
      </c>
      <c r="L88" s="89" t="s">
        <v>118</v>
      </c>
    </row>
    <row r="89" spans="1:12" ht="28.5">
      <c r="A89" s="152">
        <v>612</v>
      </c>
      <c r="B89" s="90" t="s">
        <v>102</v>
      </c>
      <c r="C89" s="104"/>
      <c r="D89" s="70">
        <v>15000</v>
      </c>
      <c r="E89" s="309"/>
      <c r="F89" s="310"/>
      <c r="G89" s="310"/>
      <c r="H89" s="310"/>
      <c r="I89" s="307"/>
      <c r="K89" s="89" t="s">
        <v>119</v>
      </c>
      <c r="L89" s="89" t="s">
        <v>133</v>
      </c>
    </row>
    <row r="90" spans="1:12" ht="28.5">
      <c r="A90" s="152">
        <v>613</v>
      </c>
      <c r="B90" s="277"/>
      <c r="C90" s="104"/>
      <c r="D90" s="70"/>
      <c r="E90" s="309"/>
      <c r="F90" s="310"/>
      <c r="G90" s="310"/>
      <c r="H90" s="310"/>
      <c r="I90" s="307"/>
      <c r="K90" s="89"/>
      <c r="L90" s="89"/>
    </row>
    <row r="91" spans="1:12">
      <c r="A91" s="152">
        <v>614</v>
      </c>
      <c r="B91" s="277"/>
      <c r="C91" s="104"/>
      <c r="D91" s="70"/>
      <c r="E91" s="8"/>
      <c r="F91" s="8"/>
      <c r="G91" s="8"/>
      <c r="H91" s="8"/>
      <c r="I91" s="8"/>
      <c r="K91" s="89"/>
      <c r="L91" s="89"/>
    </row>
    <row r="92" spans="1:12">
      <c r="A92" s="152">
        <v>615</v>
      </c>
      <c r="B92" s="49" t="s">
        <v>204</v>
      </c>
      <c r="C92" s="105"/>
      <c r="D92" s="70">
        <v>5000</v>
      </c>
      <c r="E92" s="8"/>
      <c r="F92" s="8"/>
      <c r="G92" s="8"/>
      <c r="H92" s="8"/>
      <c r="I92" s="8"/>
      <c r="K92" s="89" t="s">
        <v>119</v>
      </c>
      <c r="L92" s="89" t="s">
        <v>133</v>
      </c>
    </row>
    <row r="93" spans="1:12">
      <c r="A93" s="152">
        <v>616</v>
      </c>
      <c r="B93" s="49" t="s">
        <v>46</v>
      </c>
      <c r="C93" s="105"/>
      <c r="D93" s="70">
        <v>0</v>
      </c>
      <c r="E93" s="8"/>
      <c r="F93" s="8"/>
      <c r="G93" s="8"/>
      <c r="H93" s="8"/>
      <c r="I93" s="8"/>
      <c r="K93" s="89" t="s">
        <v>122</v>
      </c>
      <c r="L93" s="89" t="s">
        <v>118</v>
      </c>
    </row>
    <row r="94" spans="1:12">
      <c r="A94" s="152">
        <v>617</v>
      </c>
      <c r="B94" s="49" t="s">
        <v>6</v>
      </c>
      <c r="C94" s="105"/>
      <c r="D94" s="70">
        <v>2000</v>
      </c>
      <c r="E94" s="8"/>
      <c r="F94" s="8"/>
      <c r="G94" s="8"/>
      <c r="H94" s="8"/>
      <c r="I94" s="8"/>
      <c r="K94" s="89" t="s">
        <v>123</v>
      </c>
      <c r="L94" s="89" t="s">
        <v>118</v>
      </c>
    </row>
    <row r="95" spans="1:12" ht="28.5">
      <c r="A95" s="152">
        <v>618</v>
      </c>
      <c r="B95" s="49" t="s">
        <v>7</v>
      </c>
      <c r="C95" s="105"/>
      <c r="D95" s="70">
        <v>5000</v>
      </c>
      <c r="E95" s="309" t="s">
        <v>681</v>
      </c>
      <c r="F95" s="310"/>
      <c r="G95" s="310"/>
      <c r="H95" s="310"/>
      <c r="I95" s="307"/>
      <c r="K95" s="89" t="s">
        <v>123</v>
      </c>
      <c r="L95" s="89" t="s">
        <v>118</v>
      </c>
    </row>
    <row r="96" spans="1:12" ht="15" customHeight="1">
      <c r="A96" s="14">
        <v>620</v>
      </c>
      <c r="B96" s="55" t="s">
        <v>682</v>
      </c>
      <c r="C96" s="114"/>
      <c r="D96" s="69">
        <f>SUM(D97:D102)</f>
        <v>21000</v>
      </c>
      <c r="E96" s="309"/>
      <c r="F96" s="310"/>
      <c r="G96" s="310"/>
      <c r="H96" s="310"/>
      <c r="I96" s="307"/>
      <c r="K96" s="89"/>
      <c r="L96" s="89"/>
    </row>
    <row r="97" spans="1:12" ht="15" customHeight="1">
      <c r="A97" s="152">
        <v>621</v>
      </c>
      <c r="B97" s="49" t="s">
        <v>683</v>
      </c>
      <c r="C97" s="105"/>
      <c r="D97" s="70">
        <v>10000</v>
      </c>
      <c r="E97" s="309"/>
      <c r="F97" s="310"/>
      <c r="G97" s="310"/>
      <c r="H97" s="310"/>
      <c r="I97" s="307"/>
      <c r="K97" s="89" t="s">
        <v>132</v>
      </c>
      <c r="L97" s="89" t="s">
        <v>133</v>
      </c>
    </row>
    <row r="98" spans="1:12" ht="15" customHeight="1">
      <c r="A98" s="152">
        <v>622</v>
      </c>
      <c r="B98" s="49" t="s">
        <v>684</v>
      </c>
      <c r="C98" s="105"/>
      <c r="D98" s="70">
        <v>2000</v>
      </c>
      <c r="E98" s="8"/>
      <c r="F98" s="8"/>
      <c r="G98" s="8"/>
      <c r="H98" s="8"/>
      <c r="I98" s="8"/>
      <c r="K98" s="89" t="s">
        <v>132</v>
      </c>
      <c r="L98" s="89" t="s">
        <v>133</v>
      </c>
    </row>
    <row r="99" spans="1:12">
      <c r="A99" s="152">
        <v>623</v>
      </c>
      <c r="B99" s="49" t="s">
        <v>685</v>
      </c>
      <c r="C99" s="105"/>
      <c r="D99" s="70">
        <v>6000</v>
      </c>
      <c r="E99" s="8"/>
      <c r="F99" s="8"/>
      <c r="G99" s="8"/>
      <c r="H99" s="8"/>
      <c r="I99" s="8"/>
      <c r="K99" s="89" t="s">
        <v>132</v>
      </c>
      <c r="L99" s="89" t="s">
        <v>133</v>
      </c>
    </row>
    <row r="100" spans="1:12">
      <c r="A100" s="152">
        <v>624</v>
      </c>
      <c r="B100" s="276" t="s">
        <v>686</v>
      </c>
      <c r="C100" s="105"/>
      <c r="D100" s="70"/>
      <c r="E100" s="8"/>
      <c r="F100" s="8"/>
      <c r="G100" s="8"/>
      <c r="H100" s="8"/>
      <c r="I100" s="8"/>
      <c r="K100" s="89"/>
      <c r="L100" s="89"/>
    </row>
    <row r="101" spans="1:12">
      <c r="A101" s="152">
        <v>625</v>
      </c>
      <c r="B101" s="276" t="s">
        <v>687</v>
      </c>
      <c r="C101" s="105"/>
      <c r="D101" s="70"/>
      <c r="E101" s="8"/>
      <c r="F101" s="8"/>
      <c r="G101" s="8"/>
      <c r="H101" s="8"/>
      <c r="I101" s="8"/>
      <c r="K101" s="89"/>
      <c r="L101" s="89"/>
    </row>
    <row r="102" spans="1:12">
      <c r="A102" s="152">
        <v>626</v>
      </c>
      <c r="B102" s="49" t="s">
        <v>100</v>
      </c>
      <c r="C102" s="105"/>
      <c r="D102" s="70">
        <v>3000</v>
      </c>
      <c r="E102" s="8"/>
      <c r="F102" s="8"/>
      <c r="G102" s="8"/>
      <c r="H102" s="8"/>
      <c r="I102" s="8"/>
      <c r="K102" s="89" t="s">
        <v>132</v>
      </c>
      <c r="L102" s="89" t="s">
        <v>133</v>
      </c>
    </row>
    <row r="103" spans="1:12">
      <c r="A103" s="27">
        <v>629</v>
      </c>
      <c r="B103" s="51" t="s">
        <v>14</v>
      </c>
      <c r="C103" s="110"/>
      <c r="D103" s="71">
        <f>D85-D86</f>
        <v>1670600</v>
      </c>
      <c r="E103" s="8"/>
      <c r="F103" s="8"/>
      <c r="G103" s="8"/>
      <c r="H103" s="8"/>
      <c r="I103" s="8"/>
      <c r="K103" s="89"/>
      <c r="L103" s="89"/>
    </row>
    <row r="104" spans="1:12">
      <c r="A104" s="25">
        <v>630</v>
      </c>
      <c r="B104" s="52" t="s">
        <v>17</v>
      </c>
      <c r="C104" s="111"/>
      <c r="D104" s="72">
        <f>D105+D106+D115+D120+D127+D135+D142</f>
        <v>797000</v>
      </c>
      <c r="E104" s="8"/>
      <c r="F104" s="8"/>
      <c r="G104" s="8"/>
      <c r="H104" s="8"/>
      <c r="I104" s="8"/>
      <c r="K104" s="89"/>
      <c r="L104" s="89"/>
    </row>
    <row r="105" spans="1:12">
      <c r="A105" s="14">
        <v>631</v>
      </c>
      <c r="B105" s="55" t="s">
        <v>72</v>
      </c>
      <c r="C105" s="114"/>
      <c r="D105" s="69">
        <v>100000</v>
      </c>
      <c r="E105" s="8"/>
      <c r="F105" s="8"/>
      <c r="G105" s="8"/>
      <c r="H105" s="8"/>
      <c r="I105" s="8"/>
      <c r="K105" s="89"/>
      <c r="L105" s="89"/>
    </row>
    <row r="106" spans="1:12">
      <c r="A106" s="14">
        <v>640</v>
      </c>
      <c r="B106" s="55" t="s">
        <v>82</v>
      </c>
      <c r="C106" s="114"/>
      <c r="D106" s="69">
        <f>SUM(D107:D114)</f>
        <v>334000</v>
      </c>
      <c r="E106" s="8"/>
      <c r="F106" s="8"/>
      <c r="G106" s="8"/>
      <c r="H106" s="8"/>
      <c r="I106" s="8"/>
      <c r="K106" s="89"/>
      <c r="L106" s="89"/>
    </row>
    <row r="107" spans="1:12">
      <c r="A107" s="152">
        <v>641</v>
      </c>
      <c r="B107" s="90" t="s">
        <v>101</v>
      </c>
      <c r="C107" s="104"/>
      <c r="D107" s="70">
        <v>200000</v>
      </c>
      <c r="E107" s="8"/>
      <c r="F107" s="8"/>
      <c r="G107" s="8"/>
      <c r="H107" s="8"/>
      <c r="I107" s="8"/>
      <c r="K107" s="89" t="s">
        <v>120</v>
      </c>
      <c r="L107" s="89" t="s">
        <v>118</v>
      </c>
    </row>
    <row r="108" spans="1:12">
      <c r="A108" s="152">
        <v>642</v>
      </c>
      <c r="B108" s="90" t="s">
        <v>102</v>
      </c>
      <c r="C108" s="104"/>
      <c r="D108" s="70">
        <v>10000</v>
      </c>
      <c r="E108" s="8"/>
      <c r="F108" s="8"/>
      <c r="G108" s="8"/>
      <c r="H108" s="8"/>
      <c r="I108" s="8"/>
      <c r="K108" s="89" t="s">
        <v>119</v>
      </c>
      <c r="L108" s="89" t="s">
        <v>135</v>
      </c>
    </row>
    <row r="109" spans="1:12">
      <c r="A109" s="152">
        <v>643</v>
      </c>
      <c r="B109" s="90" t="s">
        <v>103</v>
      </c>
      <c r="C109" s="104"/>
      <c r="D109" s="70">
        <v>0</v>
      </c>
      <c r="E109" s="8"/>
      <c r="F109" s="8"/>
      <c r="G109" s="8"/>
      <c r="H109" s="8"/>
      <c r="I109" s="8"/>
      <c r="K109" s="89" t="s">
        <v>119</v>
      </c>
      <c r="L109" s="89" t="s">
        <v>135</v>
      </c>
    </row>
    <row r="110" spans="1:12">
      <c r="A110" s="152">
        <v>644</v>
      </c>
      <c r="B110" s="90" t="s">
        <v>203</v>
      </c>
      <c r="C110" s="104"/>
      <c r="D110" s="70">
        <v>0</v>
      </c>
      <c r="E110" s="8"/>
      <c r="F110" s="8"/>
      <c r="G110" s="8"/>
      <c r="H110" s="8"/>
      <c r="I110" s="8"/>
      <c r="K110" s="89" t="s">
        <v>119</v>
      </c>
      <c r="L110" s="89" t="s">
        <v>135</v>
      </c>
    </row>
    <row r="111" spans="1:12">
      <c r="A111" s="152">
        <v>645</v>
      </c>
      <c r="B111" s="49" t="s">
        <v>204</v>
      </c>
      <c r="C111" s="105"/>
      <c r="D111" s="70">
        <v>30000</v>
      </c>
      <c r="E111" s="8"/>
      <c r="F111" s="8"/>
      <c r="G111" s="8"/>
      <c r="H111" s="8"/>
      <c r="I111" s="8"/>
      <c r="K111" s="89" t="s">
        <v>119</v>
      </c>
      <c r="L111" s="89" t="s">
        <v>135</v>
      </c>
    </row>
    <row r="112" spans="1:12">
      <c r="A112" s="152">
        <v>646</v>
      </c>
      <c r="B112" s="49" t="s">
        <v>46</v>
      </c>
      <c r="C112" s="105"/>
      <c r="D112" s="70">
        <v>24000</v>
      </c>
      <c r="E112" s="8"/>
      <c r="F112" s="8"/>
      <c r="G112" s="8"/>
      <c r="H112" s="8"/>
      <c r="I112" s="8"/>
      <c r="K112" s="89" t="s">
        <v>122</v>
      </c>
      <c r="L112" s="89" t="s">
        <v>118</v>
      </c>
    </row>
    <row r="113" spans="1:12">
      <c r="A113" s="152">
        <v>647</v>
      </c>
      <c r="B113" s="49" t="s">
        <v>6</v>
      </c>
      <c r="C113" s="105"/>
      <c r="D113" s="70">
        <v>20000</v>
      </c>
      <c r="E113" s="8"/>
      <c r="F113" s="8"/>
      <c r="G113" s="8"/>
      <c r="H113" s="8"/>
      <c r="I113" s="8"/>
      <c r="K113" s="89" t="s">
        <v>123</v>
      </c>
      <c r="L113" s="89" t="s">
        <v>118</v>
      </c>
    </row>
    <row r="114" spans="1:12">
      <c r="A114" s="152">
        <v>648</v>
      </c>
      <c r="B114" s="49" t="s">
        <v>7</v>
      </c>
      <c r="C114" s="105"/>
      <c r="D114" s="70">
        <v>50000</v>
      </c>
      <c r="E114" s="8"/>
      <c r="F114" s="8"/>
      <c r="G114" s="8"/>
      <c r="H114" s="8"/>
      <c r="I114" s="8"/>
      <c r="K114" s="89" t="s">
        <v>123</v>
      </c>
      <c r="L114" s="89" t="s">
        <v>118</v>
      </c>
    </row>
    <row r="115" spans="1:12">
      <c r="A115" s="14">
        <v>650</v>
      </c>
      <c r="B115" s="55" t="s">
        <v>32</v>
      </c>
      <c r="C115" s="114"/>
      <c r="D115" s="69">
        <f>SUM(D116:D119)</f>
        <v>28000</v>
      </c>
      <c r="E115" s="8"/>
      <c r="F115" s="8"/>
      <c r="G115" s="8"/>
      <c r="H115" s="8"/>
      <c r="I115" s="8"/>
      <c r="K115" s="89"/>
      <c r="L115" s="89"/>
    </row>
    <row r="116" spans="1:12">
      <c r="A116" s="152">
        <v>651</v>
      </c>
      <c r="B116" s="49" t="s">
        <v>65</v>
      </c>
      <c r="C116" s="105"/>
      <c r="D116" s="70">
        <v>5000</v>
      </c>
      <c r="E116" s="8"/>
      <c r="F116" s="8"/>
      <c r="G116" s="8"/>
      <c r="H116" s="8"/>
      <c r="I116" s="8"/>
      <c r="K116" s="89" t="s">
        <v>136</v>
      </c>
      <c r="L116" s="89" t="s">
        <v>135</v>
      </c>
    </row>
    <row r="117" spans="1:12">
      <c r="A117" s="152">
        <v>652</v>
      </c>
      <c r="B117" s="49" t="s">
        <v>33</v>
      </c>
      <c r="C117" s="105"/>
      <c r="D117" s="70">
        <v>10000</v>
      </c>
      <c r="E117" s="8"/>
      <c r="F117" s="8"/>
      <c r="G117" s="8"/>
      <c r="H117" s="8"/>
      <c r="I117" s="8"/>
      <c r="K117" s="89" t="s">
        <v>132</v>
      </c>
      <c r="L117" s="89" t="s">
        <v>135</v>
      </c>
    </row>
    <row r="118" spans="1:12">
      <c r="A118" s="152">
        <v>653</v>
      </c>
      <c r="B118" s="49" t="s">
        <v>34</v>
      </c>
      <c r="C118" s="105"/>
      <c r="D118" s="70">
        <v>10000</v>
      </c>
      <c r="E118" s="8"/>
      <c r="F118" s="8"/>
      <c r="G118" s="8"/>
      <c r="H118" s="8"/>
      <c r="I118" s="8"/>
      <c r="K118" s="89" t="s">
        <v>136</v>
      </c>
      <c r="L118" s="89" t="s">
        <v>135</v>
      </c>
    </row>
    <row r="119" spans="1:12">
      <c r="A119" s="152">
        <v>654</v>
      </c>
      <c r="B119" s="49" t="s">
        <v>35</v>
      </c>
      <c r="C119" s="105"/>
      <c r="D119" s="70">
        <v>3000</v>
      </c>
      <c r="E119" s="8"/>
      <c r="F119" s="8"/>
      <c r="G119" s="8"/>
      <c r="H119" s="8"/>
      <c r="I119" s="8"/>
      <c r="K119" s="89" t="s">
        <v>136</v>
      </c>
      <c r="L119" s="89" t="s">
        <v>135</v>
      </c>
    </row>
    <row r="120" spans="1:12">
      <c r="A120" s="14">
        <v>660</v>
      </c>
      <c r="B120" s="55" t="s">
        <v>18</v>
      </c>
      <c r="C120" s="114"/>
      <c r="D120" s="69">
        <f>SUM(D121:D126)</f>
        <v>30000</v>
      </c>
      <c r="E120" s="8"/>
      <c r="F120" s="8"/>
      <c r="G120" s="8"/>
      <c r="H120" s="8"/>
      <c r="I120" s="8"/>
      <c r="K120" s="89"/>
      <c r="L120" s="89"/>
    </row>
    <row r="121" spans="1:12">
      <c r="A121" s="152">
        <v>661</v>
      </c>
      <c r="B121" s="49" t="s">
        <v>19</v>
      </c>
      <c r="C121" s="105"/>
      <c r="D121" s="70">
        <v>5000</v>
      </c>
      <c r="E121" s="8"/>
      <c r="F121" s="8"/>
      <c r="G121" s="8"/>
      <c r="H121" s="8"/>
      <c r="I121" s="8"/>
      <c r="K121" s="89" t="s">
        <v>131</v>
      </c>
      <c r="L121" s="89" t="s">
        <v>138</v>
      </c>
    </row>
    <row r="122" spans="1:12">
      <c r="A122" s="152">
        <v>662</v>
      </c>
      <c r="B122" s="49" t="s">
        <v>20</v>
      </c>
      <c r="C122" s="105"/>
      <c r="D122" s="70">
        <v>5000</v>
      </c>
      <c r="E122" s="8"/>
      <c r="F122" s="8"/>
      <c r="G122" s="8"/>
      <c r="H122" s="8"/>
      <c r="I122" s="8"/>
      <c r="K122" s="89" t="s">
        <v>131</v>
      </c>
      <c r="L122" s="89" t="s">
        <v>135</v>
      </c>
    </row>
    <row r="123" spans="1:12">
      <c r="A123" s="152">
        <v>663</v>
      </c>
      <c r="B123" s="49" t="s">
        <v>21</v>
      </c>
      <c r="C123" s="105"/>
      <c r="D123" s="70">
        <v>5000</v>
      </c>
      <c r="E123" s="8"/>
      <c r="F123" s="8"/>
      <c r="G123" s="8"/>
      <c r="H123" s="8"/>
      <c r="I123" s="8"/>
      <c r="K123" s="89" t="s">
        <v>132</v>
      </c>
      <c r="L123" s="89" t="s">
        <v>135</v>
      </c>
    </row>
    <row r="124" spans="1:12">
      <c r="A124" s="152">
        <v>664</v>
      </c>
      <c r="B124" s="49" t="s">
        <v>22</v>
      </c>
      <c r="C124" s="105"/>
      <c r="D124" s="70">
        <v>5000</v>
      </c>
      <c r="E124" s="8"/>
      <c r="F124" s="8"/>
      <c r="G124" s="8"/>
      <c r="H124" s="8"/>
      <c r="I124" s="8"/>
      <c r="K124" s="89" t="s">
        <v>132</v>
      </c>
      <c r="L124" s="89" t="s">
        <v>135</v>
      </c>
    </row>
    <row r="125" spans="1:12">
      <c r="A125" s="152">
        <v>665</v>
      </c>
      <c r="B125" s="49" t="s">
        <v>23</v>
      </c>
      <c r="C125" s="105"/>
      <c r="D125" s="70">
        <v>5000</v>
      </c>
      <c r="E125" s="8"/>
      <c r="F125" s="8"/>
      <c r="G125" s="8"/>
      <c r="H125" s="8"/>
      <c r="I125" s="8"/>
      <c r="K125" s="89" t="s">
        <v>132</v>
      </c>
      <c r="L125" s="89" t="s">
        <v>139</v>
      </c>
    </row>
    <row r="126" spans="1:12">
      <c r="A126" s="152">
        <v>666</v>
      </c>
      <c r="B126" s="49" t="s">
        <v>31</v>
      </c>
      <c r="C126" s="105"/>
      <c r="D126" s="70">
        <v>5000</v>
      </c>
      <c r="E126" s="8"/>
      <c r="F126" s="8"/>
      <c r="G126" s="8"/>
      <c r="H126" s="8"/>
      <c r="I126" s="8"/>
      <c r="K126" s="89" t="s">
        <v>132</v>
      </c>
      <c r="L126" s="89" t="s">
        <v>135</v>
      </c>
    </row>
    <row r="127" spans="1:12">
      <c r="A127" s="14">
        <v>670</v>
      </c>
      <c r="B127" s="55" t="s">
        <v>24</v>
      </c>
      <c r="C127" s="114"/>
      <c r="D127" s="69">
        <f>SUM(D128:D134)</f>
        <v>30000</v>
      </c>
      <c r="E127" s="8"/>
      <c r="F127" s="8"/>
      <c r="G127" s="8"/>
      <c r="H127" s="8"/>
      <c r="I127" s="8"/>
      <c r="K127" s="89"/>
      <c r="L127" s="89"/>
    </row>
    <row r="128" spans="1:12">
      <c r="A128" s="152">
        <v>671</v>
      </c>
      <c r="B128" s="49" t="s">
        <v>78</v>
      </c>
      <c r="C128" s="105"/>
      <c r="D128" s="70">
        <v>5000</v>
      </c>
      <c r="E128" s="8"/>
      <c r="F128" s="8"/>
      <c r="G128" s="8"/>
      <c r="H128" s="8"/>
      <c r="I128" s="8"/>
      <c r="K128" s="89" t="s">
        <v>140</v>
      </c>
      <c r="L128" s="89" t="s">
        <v>139</v>
      </c>
    </row>
    <row r="129" spans="1:12">
      <c r="A129" s="152">
        <v>672</v>
      </c>
      <c r="B129" s="49" t="s">
        <v>26</v>
      </c>
      <c r="C129" s="105"/>
      <c r="D129" s="70">
        <v>5000</v>
      </c>
      <c r="E129" s="8"/>
      <c r="F129" s="8"/>
      <c r="G129" s="8"/>
      <c r="H129" s="8"/>
      <c r="I129" s="8"/>
      <c r="K129" s="89" t="s">
        <v>140</v>
      </c>
      <c r="L129" s="89"/>
    </row>
    <row r="130" spans="1:12">
      <c r="A130" s="152">
        <v>673</v>
      </c>
      <c r="B130" s="49" t="s">
        <v>27</v>
      </c>
      <c r="C130" s="105"/>
      <c r="D130" s="70">
        <v>5000</v>
      </c>
      <c r="E130" s="8"/>
      <c r="F130" s="8"/>
      <c r="G130" s="8"/>
      <c r="H130" s="8"/>
      <c r="I130" s="8"/>
      <c r="K130" s="89" t="s">
        <v>140</v>
      </c>
      <c r="L130" s="89"/>
    </row>
    <row r="131" spans="1:12">
      <c r="A131" s="152">
        <v>674</v>
      </c>
      <c r="B131" s="49" t="s">
        <v>29</v>
      </c>
      <c r="C131" s="105"/>
      <c r="D131" s="70">
        <v>5000</v>
      </c>
      <c r="E131" s="8"/>
      <c r="F131" s="8"/>
      <c r="G131" s="8"/>
      <c r="H131" s="8"/>
      <c r="I131" s="8"/>
      <c r="K131" s="89" t="s">
        <v>140</v>
      </c>
      <c r="L131" s="89"/>
    </row>
    <row r="132" spans="1:12">
      <c r="A132" s="152">
        <v>675</v>
      </c>
      <c r="B132" s="49" t="s">
        <v>30</v>
      </c>
      <c r="C132" s="105"/>
      <c r="D132" s="70">
        <v>5000</v>
      </c>
      <c r="E132" s="8"/>
      <c r="F132" s="8"/>
      <c r="G132" s="8"/>
      <c r="H132" s="8"/>
      <c r="I132" s="8"/>
      <c r="K132" s="89" t="s">
        <v>132</v>
      </c>
      <c r="L132" s="89"/>
    </row>
    <row r="133" spans="1:12">
      <c r="A133" s="152">
        <v>676</v>
      </c>
      <c r="B133" s="277"/>
      <c r="C133" s="105"/>
      <c r="D133" s="70"/>
      <c r="E133" s="8"/>
      <c r="F133" s="8"/>
      <c r="G133" s="8"/>
      <c r="H133" s="8"/>
      <c r="I133" s="8"/>
      <c r="K133" s="89"/>
      <c r="L133" s="89"/>
    </row>
    <row r="134" spans="1:12">
      <c r="A134" s="152">
        <v>677</v>
      </c>
      <c r="B134" s="49" t="s">
        <v>73</v>
      </c>
      <c r="C134" s="105"/>
      <c r="D134" s="70">
        <v>5000</v>
      </c>
      <c r="E134" s="8"/>
      <c r="F134" s="8"/>
      <c r="G134" s="8"/>
      <c r="H134" s="8"/>
      <c r="I134" s="8"/>
      <c r="K134" s="89" t="s">
        <v>140</v>
      </c>
      <c r="L134" s="89"/>
    </row>
    <row r="135" spans="1:12">
      <c r="A135" s="14">
        <v>680</v>
      </c>
      <c r="B135" s="55" t="s">
        <v>74</v>
      </c>
      <c r="C135" s="114"/>
      <c r="D135" s="63">
        <f>SUM(D136:D141)</f>
        <v>210000</v>
      </c>
      <c r="E135" s="8"/>
      <c r="F135" s="8"/>
      <c r="G135" s="8"/>
      <c r="H135" s="8"/>
      <c r="I135" s="8"/>
      <c r="K135" s="89"/>
      <c r="L135" s="89"/>
    </row>
    <row r="136" spans="1:12">
      <c r="A136" s="152">
        <v>681</v>
      </c>
      <c r="B136" s="49" t="s">
        <v>75</v>
      </c>
      <c r="C136" s="105"/>
      <c r="D136" s="70">
        <v>10000</v>
      </c>
      <c r="E136" s="8"/>
      <c r="F136" s="8"/>
      <c r="G136" s="8"/>
      <c r="H136" s="8"/>
      <c r="I136" s="8"/>
      <c r="K136" s="89" t="s">
        <v>131</v>
      </c>
      <c r="L136" s="89" t="s">
        <v>135</v>
      </c>
    </row>
    <row r="137" spans="1:12">
      <c r="A137" s="152">
        <v>682</v>
      </c>
      <c r="B137" s="276" t="s">
        <v>690</v>
      </c>
      <c r="C137" s="105"/>
      <c r="D137" s="70">
        <v>30000</v>
      </c>
      <c r="E137" s="8"/>
      <c r="F137" s="8"/>
      <c r="G137" s="8"/>
      <c r="H137" s="8"/>
      <c r="I137" s="8"/>
      <c r="K137" s="89" t="s">
        <v>131</v>
      </c>
      <c r="L137" s="89" t="s">
        <v>135</v>
      </c>
    </row>
    <row r="138" spans="1:12">
      <c r="A138" s="152">
        <v>683</v>
      </c>
      <c r="B138" s="276" t="s">
        <v>689</v>
      </c>
      <c r="C138" s="105"/>
      <c r="D138" s="70"/>
      <c r="E138" s="282" t="s">
        <v>691</v>
      </c>
      <c r="F138" s="281"/>
      <c r="G138" s="281"/>
      <c r="H138" s="281"/>
      <c r="I138" s="281"/>
      <c r="K138" s="89"/>
      <c r="L138" s="89"/>
    </row>
    <row r="139" spans="1:12">
      <c r="A139" s="152">
        <v>684</v>
      </c>
      <c r="B139" s="49" t="s">
        <v>76</v>
      </c>
      <c r="C139" s="105"/>
      <c r="D139" s="70">
        <v>100000</v>
      </c>
      <c r="E139" s="8"/>
      <c r="F139" s="8"/>
      <c r="G139" s="8"/>
      <c r="H139" s="8"/>
      <c r="I139" s="8"/>
      <c r="K139" s="89" t="s">
        <v>131</v>
      </c>
      <c r="L139" s="89" t="s">
        <v>135</v>
      </c>
    </row>
    <row r="140" spans="1:12">
      <c r="A140" s="152">
        <v>685</v>
      </c>
      <c r="B140" s="49" t="s">
        <v>25</v>
      </c>
      <c r="C140" s="105"/>
      <c r="D140" s="70">
        <v>50000</v>
      </c>
      <c r="E140" s="8"/>
      <c r="F140" s="8"/>
      <c r="G140" s="8"/>
      <c r="H140" s="8"/>
      <c r="I140" s="8"/>
      <c r="K140" s="89" t="s">
        <v>131</v>
      </c>
      <c r="L140" s="89" t="s">
        <v>135</v>
      </c>
    </row>
    <row r="141" spans="1:12">
      <c r="A141" s="152">
        <v>686</v>
      </c>
      <c r="B141" s="49" t="s">
        <v>79</v>
      </c>
      <c r="C141" s="105"/>
      <c r="D141" s="70">
        <v>20000</v>
      </c>
      <c r="E141" s="8"/>
      <c r="F141" s="8"/>
      <c r="G141" s="8"/>
      <c r="H141" s="8"/>
      <c r="I141" s="8"/>
      <c r="K141" s="89" t="s">
        <v>131</v>
      </c>
      <c r="L141" s="89" t="s">
        <v>135</v>
      </c>
    </row>
    <row r="142" spans="1:12">
      <c r="A142" s="14">
        <v>690</v>
      </c>
      <c r="B142" s="55" t="s">
        <v>28</v>
      </c>
      <c r="C142" s="114"/>
      <c r="D142" s="69">
        <f>SUM(D143:D144)</f>
        <v>65000</v>
      </c>
      <c r="E142" s="8"/>
      <c r="F142" s="8"/>
      <c r="G142" s="8"/>
      <c r="H142" s="8"/>
      <c r="I142" s="8"/>
      <c r="K142" s="89"/>
      <c r="L142" s="89"/>
    </row>
    <row r="143" spans="1:12">
      <c r="A143" s="152">
        <v>691</v>
      </c>
      <c r="B143" s="49" t="s">
        <v>98</v>
      </c>
      <c r="C143" s="105"/>
      <c r="D143" s="70">
        <v>35000</v>
      </c>
      <c r="E143" s="8"/>
      <c r="F143" s="8"/>
      <c r="G143" s="8"/>
      <c r="H143" s="8"/>
      <c r="I143" s="8"/>
      <c r="K143" s="89" t="s">
        <v>282</v>
      </c>
      <c r="L143" s="89" t="s">
        <v>118</v>
      </c>
    </row>
    <row r="144" spans="1:12">
      <c r="A144" s="152">
        <v>692</v>
      </c>
      <c r="B144" s="49" t="s">
        <v>99</v>
      </c>
      <c r="C144" s="105"/>
      <c r="D144" s="70">
        <v>30000</v>
      </c>
      <c r="E144" s="8"/>
      <c r="F144" s="8"/>
      <c r="G144" s="8"/>
      <c r="H144" s="8"/>
      <c r="I144" s="8"/>
      <c r="K144" s="89" t="s">
        <v>283</v>
      </c>
      <c r="L144" s="89" t="s">
        <v>135</v>
      </c>
    </row>
    <row r="145" spans="1:12">
      <c r="A145" s="14">
        <v>695</v>
      </c>
      <c r="B145" s="55" t="s">
        <v>719</v>
      </c>
      <c r="C145" s="312"/>
      <c r="D145" s="95"/>
      <c r="E145" s="8"/>
      <c r="F145" s="8"/>
      <c r="G145" s="8"/>
      <c r="H145" s="8"/>
      <c r="I145" s="8"/>
      <c r="K145" s="89"/>
      <c r="L145" s="89"/>
    </row>
    <row r="146" spans="1:12">
      <c r="A146" s="311">
        <v>696</v>
      </c>
      <c r="B146" s="120" t="s">
        <v>720</v>
      </c>
      <c r="C146" s="312"/>
      <c r="D146" s="95"/>
      <c r="E146" s="8"/>
      <c r="F146" s="8"/>
      <c r="G146" s="8"/>
      <c r="H146" s="8"/>
      <c r="I146" s="8"/>
      <c r="K146" s="89"/>
      <c r="L146" s="89"/>
    </row>
    <row r="147" spans="1:12">
      <c r="A147" s="311">
        <v>697</v>
      </c>
      <c r="B147" s="120" t="s">
        <v>721</v>
      </c>
      <c r="C147" s="312"/>
      <c r="D147" s="95"/>
      <c r="E147" s="8"/>
      <c r="F147" s="8"/>
      <c r="G147" s="8"/>
      <c r="H147" s="8"/>
      <c r="I147" s="8"/>
      <c r="K147" s="89"/>
      <c r="L147" s="89"/>
    </row>
    <row r="148" spans="1:12">
      <c r="A148" s="27">
        <v>699</v>
      </c>
      <c r="B148" s="51" t="s">
        <v>83</v>
      </c>
      <c r="C148" s="110"/>
      <c r="D148" s="71">
        <f>D103-D104</f>
        <v>873600</v>
      </c>
      <c r="E148" s="8"/>
      <c r="F148" s="8"/>
      <c r="G148" s="8"/>
      <c r="H148" s="8"/>
      <c r="I148" s="8"/>
      <c r="K148" s="89"/>
      <c r="L148" s="89"/>
    </row>
    <row r="149" spans="1:12">
      <c r="A149" s="25">
        <v>700</v>
      </c>
      <c r="B149" s="52" t="s">
        <v>692</v>
      </c>
      <c r="C149" s="52"/>
      <c r="D149" s="72">
        <f>SUM(D150:D155)+D156</f>
        <v>5000</v>
      </c>
      <c r="E149" s="8"/>
      <c r="F149" s="8"/>
      <c r="G149" s="8"/>
      <c r="H149" s="8"/>
      <c r="I149" s="8"/>
      <c r="K149" s="89" t="s">
        <v>141</v>
      </c>
      <c r="L149" s="89" t="s">
        <v>118</v>
      </c>
    </row>
    <row r="150" spans="1:12">
      <c r="A150" s="152">
        <v>710</v>
      </c>
      <c r="B150" s="283"/>
      <c r="C150" s="284"/>
      <c r="D150" s="285"/>
      <c r="E150" s="8"/>
      <c r="F150" s="8"/>
      <c r="G150" s="8"/>
      <c r="H150" s="8"/>
      <c r="I150" s="8"/>
    </row>
    <row r="151" spans="1:12">
      <c r="A151" s="152">
        <v>720</v>
      </c>
      <c r="B151" s="283"/>
      <c r="C151" s="284"/>
      <c r="D151" s="285"/>
      <c r="E151" s="8"/>
      <c r="F151" s="8"/>
      <c r="G151" s="8"/>
      <c r="H151" s="8"/>
      <c r="I151" s="8"/>
      <c r="K151" s="89"/>
      <c r="L151" s="89"/>
    </row>
    <row r="152" spans="1:12">
      <c r="A152" s="152">
        <v>730</v>
      </c>
      <c r="B152" s="283"/>
      <c r="C152" s="284"/>
      <c r="D152" s="285"/>
      <c r="E152" s="8"/>
      <c r="F152" s="8"/>
      <c r="G152" s="8"/>
      <c r="H152" s="8"/>
      <c r="I152" s="8"/>
      <c r="K152" s="89"/>
      <c r="L152" s="89"/>
    </row>
    <row r="153" spans="1:12">
      <c r="A153" s="152">
        <v>740</v>
      </c>
      <c r="B153" s="283"/>
      <c r="C153" s="284"/>
      <c r="D153" s="285"/>
      <c r="E153" s="8"/>
      <c r="F153" s="8"/>
      <c r="G153" s="8"/>
      <c r="H153" s="8"/>
      <c r="I153" s="8"/>
      <c r="K153" s="89"/>
      <c r="L153" s="89"/>
    </row>
    <row r="154" spans="1:12">
      <c r="A154" s="152">
        <v>750</v>
      </c>
      <c r="B154" s="283"/>
      <c r="C154" s="284"/>
      <c r="D154" s="285"/>
      <c r="E154" s="8"/>
      <c r="F154" s="8"/>
      <c r="G154" s="8"/>
      <c r="H154" s="8"/>
      <c r="I154" s="8"/>
      <c r="K154" s="89"/>
      <c r="L154" s="89"/>
    </row>
    <row r="155" spans="1:12">
      <c r="A155" s="152">
        <v>760</v>
      </c>
      <c r="B155" s="283"/>
      <c r="C155" s="284"/>
      <c r="D155" s="285"/>
      <c r="E155" s="8"/>
      <c r="F155" s="8"/>
      <c r="G155" s="8"/>
      <c r="H155" s="8"/>
      <c r="I155" s="8"/>
      <c r="K155" s="89"/>
      <c r="L155" s="89"/>
    </row>
    <row r="156" spans="1:12">
      <c r="A156" s="152">
        <v>790</v>
      </c>
      <c r="B156" s="119" t="s">
        <v>220</v>
      </c>
      <c r="C156" s="131"/>
      <c r="D156" s="95">
        <f>D157+D158</f>
        <v>5000</v>
      </c>
      <c r="E156" s="8"/>
      <c r="F156" s="8"/>
      <c r="G156" s="8"/>
      <c r="H156" s="8"/>
      <c r="I156" s="8"/>
      <c r="K156" s="89"/>
      <c r="L156" s="89"/>
    </row>
    <row r="157" spans="1:12">
      <c r="A157" s="152">
        <v>791</v>
      </c>
      <c r="B157" s="120" t="s">
        <v>219</v>
      </c>
      <c r="C157" s="131"/>
      <c r="D157" s="95">
        <v>4000</v>
      </c>
      <c r="E157" s="8"/>
      <c r="F157" s="8"/>
      <c r="G157" s="8"/>
      <c r="H157" s="8"/>
      <c r="I157" s="8"/>
      <c r="K157" s="89"/>
      <c r="L157" s="89"/>
    </row>
    <row r="158" spans="1:12">
      <c r="A158" s="152">
        <v>792</v>
      </c>
      <c r="B158" s="120" t="s">
        <v>218</v>
      </c>
      <c r="C158" s="131"/>
      <c r="D158" s="95">
        <v>1000</v>
      </c>
      <c r="E158" s="8"/>
      <c r="F158" s="8"/>
      <c r="G158" s="8"/>
      <c r="H158" s="8"/>
      <c r="I158" s="8"/>
      <c r="K158" s="89"/>
      <c r="L158" s="89"/>
    </row>
    <row r="159" spans="1:12">
      <c r="A159" s="27">
        <v>799</v>
      </c>
      <c r="B159" s="51" t="s">
        <v>84</v>
      </c>
      <c r="C159" s="110"/>
      <c r="D159" s="71">
        <f>D148-D149</f>
        <v>868600</v>
      </c>
      <c r="E159" s="8"/>
      <c r="F159" s="8"/>
      <c r="G159" s="8"/>
      <c r="H159" s="8"/>
      <c r="I159" s="8"/>
      <c r="K159" s="89"/>
      <c r="L159" s="89"/>
    </row>
    <row r="160" spans="1:12">
      <c r="A160" s="25">
        <v>800</v>
      </c>
      <c r="B160" s="52" t="s">
        <v>85</v>
      </c>
      <c r="C160" s="111"/>
      <c r="D160" s="72">
        <f>D161+D165</f>
        <v>-15000</v>
      </c>
      <c r="E160" s="8"/>
      <c r="F160" s="8"/>
      <c r="G160" s="8"/>
      <c r="H160" s="8"/>
      <c r="I160" s="8"/>
      <c r="K160" s="89"/>
      <c r="L160" s="89"/>
    </row>
    <row r="161" spans="1:12">
      <c r="A161" s="14">
        <v>810</v>
      </c>
      <c r="B161" s="55" t="s">
        <v>249</v>
      </c>
      <c r="C161" s="105"/>
      <c r="D161" s="69">
        <f>SUM(D162:D164)</f>
        <v>5000</v>
      </c>
      <c r="E161" s="8"/>
      <c r="F161" s="8"/>
      <c r="G161" s="8"/>
      <c r="H161" s="8"/>
      <c r="I161" s="8"/>
      <c r="K161" s="89"/>
      <c r="L161" s="89"/>
    </row>
    <row r="162" spans="1:12">
      <c r="A162" s="152">
        <v>811</v>
      </c>
      <c r="B162" s="49" t="s">
        <v>86</v>
      </c>
      <c r="C162" s="105"/>
      <c r="D162" s="70">
        <v>0</v>
      </c>
      <c r="E162" s="8"/>
      <c r="F162" s="8"/>
      <c r="G162" s="8"/>
      <c r="H162" s="8"/>
      <c r="I162" s="8"/>
      <c r="K162" s="89" t="s">
        <v>142</v>
      </c>
      <c r="L162" s="89" t="s">
        <v>118</v>
      </c>
    </row>
    <row r="163" spans="1:12">
      <c r="A163" s="152">
        <v>812</v>
      </c>
      <c r="B163" s="49" t="s">
        <v>87</v>
      </c>
      <c r="C163" s="105"/>
      <c r="D163" s="70">
        <v>0</v>
      </c>
      <c r="E163" s="8"/>
      <c r="F163" s="8"/>
      <c r="G163" s="8"/>
      <c r="H163" s="8"/>
      <c r="I163" s="8"/>
      <c r="K163" s="89" t="s">
        <v>142</v>
      </c>
      <c r="L163" s="89" t="s">
        <v>118</v>
      </c>
    </row>
    <row r="164" spans="1:12">
      <c r="A164" s="152">
        <v>813</v>
      </c>
      <c r="B164" s="49" t="s">
        <v>88</v>
      </c>
      <c r="C164" s="105"/>
      <c r="D164" s="70">
        <v>5000</v>
      </c>
      <c r="E164" s="8"/>
      <c r="F164" s="8"/>
      <c r="G164" s="8"/>
      <c r="H164" s="8"/>
      <c r="I164" s="8"/>
      <c r="K164" s="89" t="s">
        <v>142</v>
      </c>
      <c r="L164" s="89" t="s">
        <v>118</v>
      </c>
    </row>
    <row r="165" spans="1:12">
      <c r="A165" s="14">
        <v>820</v>
      </c>
      <c r="B165" s="55" t="s">
        <v>250</v>
      </c>
      <c r="C165" s="105"/>
      <c r="D165" s="69">
        <f>SUM(D166:D167)</f>
        <v>-20000</v>
      </c>
      <c r="E165" s="8"/>
      <c r="F165" s="8"/>
      <c r="G165" s="8"/>
      <c r="H165" s="8"/>
      <c r="I165" s="8"/>
      <c r="K165" s="89"/>
      <c r="L165" s="89"/>
    </row>
    <row r="166" spans="1:12">
      <c r="A166" s="152">
        <v>821</v>
      </c>
      <c r="B166" s="49" t="s">
        <v>89</v>
      </c>
      <c r="C166" s="105"/>
      <c r="D166" s="70">
        <v>-20000</v>
      </c>
      <c r="E166" s="8"/>
      <c r="F166" s="8"/>
      <c r="G166" s="8"/>
      <c r="H166" s="8"/>
      <c r="I166" s="8"/>
      <c r="K166" s="89" t="s">
        <v>142</v>
      </c>
      <c r="L166" s="89" t="s">
        <v>118</v>
      </c>
    </row>
    <row r="167" spans="1:12">
      <c r="A167" s="152">
        <v>822</v>
      </c>
      <c r="B167" s="49" t="s">
        <v>88</v>
      </c>
      <c r="C167" s="105"/>
      <c r="D167" s="70">
        <v>0</v>
      </c>
      <c r="E167" s="8"/>
      <c r="F167" s="8"/>
      <c r="G167" s="8"/>
      <c r="H167" s="8"/>
      <c r="I167" s="8"/>
      <c r="K167" s="89" t="s">
        <v>142</v>
      </c>
      <c r="L167" s="89" t="s">
        <v>118</v>
      </c>
    </row>
    <row r="168" spans="1:12">
      <c r="A168" s="27">
        <v>899</v>
      </c>
      <c r="B168" s="51" t="s">
        <v>90</v>
      </c>
      <c r="C168" s="110"/>
      <c r="D168" s="71">
        <f>D159-D160</f>
        <v>883600</v>
      </c>
      <c r="E168" s="8"/>
      <c r="F168" s="8"/>
      <c r="G168" s="8"/>
      <c r="H168" s="8"/>
      <c r="I168" s="8"/>
      <c r="K168" s="89"/>
      <c r="L168" s="89"/>
    </row>
    <row r="169" spans="1:12">
      <c r="A169" s="25">
        <v>900</v>
      </c>
      <c r="B169" s="52" t="s">
        <v>91</v>
      </c>
      <c r="C169" s="111"/>
      <c r="D169" s="72">
        <f>SUM(D170:D172)</f>
        <v>215000</v>
      </c>
      <c r="E169" s="8"/>
      <c r="F169" s="8"/>
      <c r="G169" s="8"/>
      <c r="H169" s="8"/>
      <c r="I169" s="8"/>
      <c r="K169" s="89"/>
      <c r="L169" s="89"/>
    </row>
    <row r="170" spans="1:12">
      <c r="A170" s="152">
        <v>910</v>
      </c>
      <c r="B170" s="45" t="s">
        <v>92</v>
      </c>
      <c r="C170" s="99"/>
      <c r="D170" s="70">
        <v>50000</v>
      </c>
      <c r="E170" s="8"/>
      <c r="F170" s="8"/>
      <c r="G170" s="8"/>
      <c r="H170" s="8"/>
      <c r="I170" s="8"/>
      <c r="K170" s="89" t="s">
        <v>123</v>
      </c>
      <c r="L170" s="89" t="s">
        <v>118</v>
      </c>
    </row>
    <row r="171" spans="1:12">
      <c r="A171" s="152">
        <v>920</v>
      </c>
      <c r="B171" s="45" t="s">
        <v>93</v>
      </c>
      <c r="C171" s="99"/>
      <c r="D171" s="70">
        <v>150000</v>
      </c>
      <c r="E171" s="8"/>
      <c r="F171" s="8"/>
      <c r="G171" s="8"/>
      <c r="H171" s="8"/>
      <c r="I171" s="8"/>
      <c r="K171" s="89" t="s">
        <v>123</v>
      </c>
      <c r="L171" s="89" t="s">
        <v>118</v>
      </c>
    </row>
    <row r="172" spans="1:12">
      <c r="A172" s="152">
        <v>930</v>
      </c>
      <c r="B172" s="45" t="s">
        <v>97</v>
      </c>
      <c r="C172" s="99"/>
      <c r="D172" s="70">
        <v>15000</v>
      </c>
      <c r="E172" s="8"/>
      <c r="F172" s="8"/>
      <c r="G172" s="8"/>
      <c r="H172" s="8"/>
      <c r="I172" s="8"/>
      <c r="K172" s="89" t="s">
        <v>123</v>
      </c>
      <c r="L172" s="89" t="s">
        <v>118</v>
      </c>
    </row>
    <row r="173" spans="1:12">
      <c r="A173" s="14">
        <v>940</v>
      </c>
      <c r="B173" s="55" t="s">
        <v>272</v>
      </c>
      <c r="C173" s="99"/>
      <c r="D173" s="70">
        <f>(D6+D7)/1000</f>
        <v>5165</v>
      </c>
      <c r="E173" s="8"/>
      <c r="F173" s="8"/>
      <c r="G173" s="8"/>
      <c r="H173" s="8"/>
      <c r="I173" s="8"/>
      <c r="K173" s="89"/>
      <c r="L173" s="89"/>
    </row>
    <row r="174" spans="1:12">
      <c r="A174" s="12">
        <v>950</v>
      </c>
      <c r="B174" s="44" t="s">
        <v>94</v>
      </c>
      <c r="C174" s="98"/>
      <c r="D174" s="73">
        <f>D168-D169-D173</f>
        <v>663435</v>
      </c>
      <c r="E174" s="8"/>
      <c r="F174" s="8"/>
      <c r="G174" s="8"/>
      <c r="H174" s="8"/>
      <c r="I174" s="8"/>
      <c r="K174" s="89"/>
      <c r="L174" s="89"/>
    </row>
    <row r="175" spans="1:12">
      <c r="A175" s="14">
        <v>960</v>
      </c>
      <c r="B175" s="53" t="s">
        <v>95</v>
      </c>
      <c r="C175" s="112"/>
      <c r="D175" s="157">
        <v>200000</v>
      </c>
      <c r="E175" s="8"/>
      <c r="F175" s="8"/>
      <c r="G175" s="8"/>
      <c r="H175" s="8"/>
      <c r="I175" s="8"/>
      <c r="K175" s="89" t="s">
        <v>145</v>
      </c>
      <c r="L175" s="89" t="s">
        <v>135</v>
      </c>
    </row>
    <row r="176" spans="1:12">
      <c r="A176" s="12">
        <v>970</v>
      </c>
      <c r="B176" s="44" t="s">
        <v>96</v>
      </c>
      <c r="C176" s="98"/>
      <c r="D176" s="73">
        <f>D174-D175</f>
        <v>463435</v>
      </c>
      <c r="E176" s="8"/>
      <c r="F176" s="8"/>
      <c r="G176" s="8"/>
      <c r="H176" s="8"/>
      <c r="I176" s="8"/>
    </row>
    <row r="177" spans="2:4">
      <c r="D177" s="3"/>
    </row>
    <row r="178" spans="2:4">
      <c r="D178" s="3"/>
    </row>
    <row r="179" spans="2:4">
      <c r="D179" s="3"/>
    </row>
    <row r="180" spans="2:4">
      <c r="D180" s="3"/>
    </row>
    <row r="181" spans="2:4">
      <c r="D181" s="3"/>
    </row>
    <row r="182" spans="2:4">
      <c r="D182" s="3"/>
    </row>
    <row r="183" spans="2:4">
      <c r="D183" s="3"/>
    </row>
    <row r="184" spans="2:4">
      <c r="D184" s="3"/>
    </row>
    <row r="185" spans="2:4">
      <c r="B185" s="2"/>
      <c r="C185" s="2"/>
      <c r="D185" s="3"/>
    </row>
    <row r="186" spans="2:4">
      <c r="D186" s="3"/>
    </row>
    <row r="187" spans="2:4">
      <c r="D187" s="3"/>
    </row>
    <row r="188" spans="2:4">
      <c r="D188" s="3"/>
    </row>
    <row r="189" spans="2:4">
      <c r="D189" s="3"/>
    </row>
    <row r="190" spans="2:4">
      <c r="D190" s="3"/>
    </row>
    <row r="191" spans="2:4">
      <c r="D191" s="3"/>
    </row>
  </sheetData>
  <mergeCells count="4">
    <mergeCell ref="E53:H55"/>
    <mergeCell ref="E59:H61"/>
    <mergeCell ref="E95:H97"/>
    <mergeCell ref="E88:H90"/>
  </mergeCells>
  <pageMargins left="0.23622047244094491" right="0.23622047244094491" top="0.74803149606299213" bottom="0.74803149606299213" header="0.31496062992125984" footer="0.31496062992125984"/>
  <pageSetup paperSize="9" scale="75" fitToHeight="1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03"/>
  <sheetViews>
    <sheetView topLeftCell="A71" workbookViewId="0">
      <selection sqref="A1:D103"/>
    </sheetView>
  </sheetViews>
  <sheetFormatPr defaultRowHeight="15"/>
  <cols>
    <col min="1" max="1" width="8.140625" customWidth="1"/>
    <col min="2" max="2" width="96" customWidth="1"/>
    <col min="3" max="3" width="4.85546875" bestFit="1" customWidth="1"/>
    <col min="4" max="4" width="31.140625" bestFit="1" customWidth="1"/>
    <col min="5" max="5" width="14.7109375" customWidth="1"/>
  </cols>
  <sheetData>
    <row r="1" spans="1:4">
      <c r="A1" s="82" t="s">
        <v>4</v>
      </c>
      <c r="B1" s="82" t="s">
        <v>167</v>
      </c>
      <c r="C1" s="83" t="s">
        <v>197</v>
      </c>
      <c r="D1" s="83" t="s">
        <v>153</v>
      </c>
    </row>
    <row r="2" spans="1:4" ht="15.75" thickBot="1">
      <c r="A2" s="81">
        <v>1</v>
      </c>
      <c r="B2" s="84" t="s">
        <v>149</v>
      </c>
      <c r="C2" s="81"/>
      <c r="D2" s="81"/>
    </row>
    <row r="3" spans="1:4" ht="15.75" thickTop="1">
      <c r="A3" s="80"/>
      <c r="C3" s="80"/>
    </row>
    <row r="4" spans="1:4">
      <c r="A4" s="80">
        <v>2</v>
      </c>
      <c r="B4" s="77" t="s">
        <v>166</v>
      </c>
      <c r="C4" s="1"/>
    </row>
    <row r="5" spans="1:4">
      <c r="A5" s="80"/>
      <c r="C5" s="80"/>
    </row>
    <row r="6" spans="1:4">
      <c r="A6" s="134">
        <v>10</v>
      </c>
      <c r="B6" s="77" t="s">
        <v>147</v>
      </c>
      <c r="C6" s="1"/>
    </row>
    <row r="7" spans="1:4">
      <c r="A7" s="134">
        <v>11</v>
      </c>
      <c r="B7" s="79" t="s">
        <v>152</v>
      </c>
      <c r="C7" s="80" t="s">
        <v>198</v>
      </c>
      <c r="D7" t="s">
        <v>154</v>
      </c>
    </row>
    <row r="8" spans="1:4">
      <c r="A8" s="134">
        <v>12</v>
      </c>
      <c r="B8" s="79" t="s">
        <v>151</v>
      </c>
      <c r="C8" s="80" t="s">
        <v>198</v>
      </c>
      <c r="D8" t="s">
        <v>155</v>
      </c>
    </row>
    <row r="9" spans="1:4">
      <c r="A9" s="134"/>
      <c r="C9" s="80"/>
    </row>
    <row r="10" spans="1:4">
      <c r="A10" s="80">
        <v>20</v>
      </c>
      <c r="B10" s="77" t="s">
        <v>213</v>
      </c>
    </row>
    <row r="11" spans="1:4">
      <c r="A11" s="80">
        <v>21</v>
      </c>
      <c r="B11" s="79" t="s">
        <v>276</v>
      </c>
      <c r="C11" s="80" t="s">
        <v>197</v>
      </c>
      <c r="D11" t="s">
        <v>176</v>
      </c>
    </row>
    <row r="12" spans="1:4">
      <c r="A12" s="80">
        <v>22</v>
      </c>
      <c r="B12" s="79" t="s">
        <v>277</v>
      </c>
      <c r="C12" s="80" t="s">
        <v>197</v>
      </c>
      <c r="D12" t="s">
        <v>176</v>
      </c>
    </row>
    <row r="13" spans="1:4">
      <c r="A13" s="80">
        <v>23</v>
      </c>
      <c r="B13" s="79" t="s">
        <v>278</v>
      </c>
      <c r="C13" s="80" t="s">
        <v>197</v>
      </c>
      <c r="D13" t="s">
        <v>176</v>
      </c>
    </row>
    <row r="14" spans="1:4">
      <c r="A14" s="80"/>
      <c r="B14" s="79"/>
      <c r="C14" s="80"/>
    </row>
    <row r="15" spans="1:4">
      <c r="A15" s="134">
        <v>30</v>
      </c>
      <c r="B15" s="135" t="s">
        <v>215</v>
      </c>
      <c r="C15" s="1"/>
    </row>
    <row r="16" spans="1:4">
      <c r="A16" s="134">
        <v>31</v>
      </c>
      <c r="B16" s="137" t="s">
        <v>205</v>
      </c>
      <c r="C16" s="80" t="s">
        <v>197</v>
      </c>
      <c r="D16" t="s">
        <v>160</v>
      </c>
    </row>
    <row r="17" spans="1:5">
      <c r="A17" s="134">
        <v>32</v>
      </c>
      <c r="B17" s="137" t="s">
        <v>206</v>
      </c>
      <c r="C17" s="80" t="s">
        <v>197</v>
      </c>
      <c r="D17" t="s">
        <v>160</v>
      </c>
    </row>
    <row r="18" spans="1:5">
      <c r="A18" s="134">
        <v>33</v>
      </c>
      <c r="B18" s="137" t="s">
        <v>207</v>
      </c>
      <c r="C18" s="80" t="s">
        <v>197</v>
      </c>
      <c r="D18" t="s">
        <v>160</v>
      </c>
      <c r="E18" s="80"/>
    </row>
    <row r="19" spans="1:5">
      <c r="A19" s="134"/>
      <c r="B19" s="136"/>
      <c r="C19" s="80"/>
      <c r="E19" s="80"/>
    </row>
    <row r="20" spans="1:5">
      <c r="A20" s="134">
        <v>34</v>
      </c>
      <c r="B20" s="135" t="s">
        <v>217</v>
      </c>
      <c r="C20" s="80" t="s">
        <v>197</v>
      </c>
      <c r="D20" t="s">
        <v>160</v>
      </c>
      <c r="E20" s="80"/>
    </row>
    <row r="21" spans="1:5">
      <c r="A21" s="134"/>
      <c r="B21" s="136"/>
      <c r="C21" s="80"/>
    </row>
    <row r="22" spans="1:5">
      <c r="A22" s="134">
        <v>15</v>
      </c>
      <c r="B22" s="135" t="s">
        <v>161</v>
      </c>
      <c r="C22" s="86" t="s">
        <v>198</v>
      </c>
      <c r="D22" t="s">
        <v>160</v>
      </c>
    </row>
    <row r="23" spans="1:5">
      <c r="A23" s="134">
        <v>16</v>
      </c>
      <c r="B23" s="135" t="s">
        <v>246</v>
      </c>
      <c r="C23" s="134" t="s">
        <v>198</v>
      </c>
      <c r="D23" s="136" t="s">
        <v>160</v>
      </c>
    </row>
    <row r="24" spans="1:5">
      <c r="A24" s="134"/>
      <c r="B24" s="136"/>
      <c r="C24" s="80"/>
    </row>
    <row r="25" spans="1:5">
      <c r="A25" s="134">
        <v>40</v>
      </c>
      <c r="B25" s="135" t="s">
        <v>148</v>
      </c>
      <c r="C25" s="1"/>
    </row>
    <row r="26" spans="1:5">
      <c r="A26" s="134">
        <v>41</v>
      </c>
      <c r="B26" s="137" t="s">
        <v>255</v>
      </c>
      <c r="C26" s="80" t="s">
        <v>198</v>
      </c>
      <c r="D26" s="85" t="s">
        <v>158</v>
      </c>
    </row>
    <row r="27" spans="1:5">
      <c r="A27" s="134">
        <v>42</v>
      </c>
      <c r="B27" s="137" t="s">
        <v>162</v>
      </c>
      <c r="C27" s="80" t="s">
        <v>198</v>
      </c>
      <c r="D27" s="85" t="s">
        <v>158</v>
      </c>
    </row>
    <row r="28" spans="1:5">
      <c r="A28" s="134">
        <v>43</v>
      </c>
      <c r="B28" s="137" t="s">
        <v>156</v>
      </c>
      <c r="C28" s="80" t="s">
        <v>198</v>
      </c>
      <c r="D28" s="85" t="s">
        <v>158</v>
      </c>
    </row>
    <row r="29" spans="1:5">
      <c r="A29" s="134">
        <v>44</v>
      </c>
      <c r="B29" s="137" t="s">
        <v>259</v>
      </c>
      <c r="C29" s="80" t="s">
        <v>198</v>
      </c>
      <c r="D29" s="85" t="s">
        <v>158</v>
      </c>
    </row>
    <row r="30" spans="1:5">
      <c r="A30" s="134">
        <v>45</v>
      </c>
      <c r="B30" s="137" t="s">
        <v>256</v>
      </c>
      <c r="C30" s="80" t="s">
        <v>198</v>
      </c>
      <c r="D30" s="85" t="s">
        <v>158</v>
      </c>
    </row>
    <row r="31" spans="1:5">
      <c r="A31" s="134">
        <v>46</v>
      </c>
      <c r="B31" s="137" t="s">
        <v>258</v>
      </c>
      <c r="C31" s="134" t="s">
        <v>198</v>
      </c>
      <c r="D31" s="138" t="s">
        <v>158</v>
      </c>
    </row>
    <row r="32" spans="1:5">
      <c r="A32" s="134">
        <v>47</v>
      </c>
      <c r="B32" s="137" t="s">
        <v>260</v>
      </c>
      <c r="C32" s="134" t="s">
        <v>198</v>
      </c>
      <c r="D32" s="138" t="s">
        <v>158</v>
      </c>
    </row>
    <row r="33" spans="1:5">
      <c r="A33" s="134">
        <v>48</v>
      </c>
      <c r="B33" s="137" t="s">
        <v>275</v>
      </c>
      <c r="C33" s="134" t="s">
        <v>198</v>
      </c>
      <c r="D33" s="138" t="s">
        <v>158</v>
      </c>
    </row>
    <row r="34" spans="1:5">
      <c r="A34" s="134"/>
      <c r="B34" s="137"/>
      <c r="C34" s="80"/>
      <c r="D34" s="85"/>
    </row>
    <row r="35" spans="1:5">
      <c r="A35" s="134">
        <v>49</v>
      </c>
      <c r="B35" s="137" t="s">
        <v>257</v>
      </c>
      <c r="C35" s="80" t="s">
        <v>198</v>
      </c>
      <c r="D35" s="136" t="s">
        <v>160</v>
      </c>
    </row>
    <row r="36" spans="1:5">
      <c r="A36" s="80"/>
      <c r="C36" s="80"/>
    </row>
    <row r="37" spans="1:5">
      <c r="A37" s="80">
        <v>3</v>
      </c>
      <c r="B37" s="77" t="s">
        <v>163</v>
      </c>
      <c r="C37" s="1"/>
    </row>
    <row r="38" spans="1:5">
      <c r="A38" s="80"/>
      <c r="C38" s="80"/>
    </row>
    <row r="39" spans="1:5">
      <c r="A39" s="134">
        <v>50</v>
      </c>
      <c r="B39" s="77" t="s">
        <v>165</v>
      </c>
      <c r="C39" s="80" t="s">
        <v>198</v>
      </c>
      <c r="D39" t="s">
        <v>214</v>
      </c>
    </row>
    <row r="40" spans="1:5">
      <c r="A40" s="134">
        <v>51</v>
      </c>
      <c r="B40" s="79" t="s">
        <v>164</v>
      </c>
      <c r="C40" s="80" t="s">
        <v>198</v>
      </c>
      <c r="D40" t="s">
        <v>214</v>
      </c>
      <c r="E40" s="79"/>
    </row>
    <row r="41" spans="1:5">
      <c r="A41" s="134">
        <v>52</v>
      </c>
      <c r="B41" s="79" t="s">
        <v>168</v>
      </c>
      <c r="C41" s="80" t="s">
        <v>198</v>
      </c>
      <c r="D41" t="s">
        <v>214</v>
      </c>
      <c r="E41" s="79"/>
    </row>
    <row r="42" spans="1:5">
      <c r="A42" s="134">
        <v>53</v>
      </c>
      <c r="B42" s="79" t="s">
        <v>169</v>
      </c>
      <c r="C42" s="80" t="s">
        <v>198</v>
      </c>
      <c r="D42" t="s">
        <v>214</v>
      </c>
      <c r="E42" s="79"/>
    </row>
    <row r="43" spans="1:5">
      <c r="A43" s="134">
        <v>54</v>
      </c>
      <c r="B43" s="79" t="s">
        <v>170</v>
      </c>
      <c r="C43" s="80" t="s">
        <v>198</v>
      </c>
      <c r="D43" t="s">
        <v>214</v>
      </c>
    </row>
    <row r="44" spans="1:5">
      <c r="A44" s="134">
        <v>55</v>
      </c>
      <c r="B44" s="79" t="s">
        <v>171</v>
      </c>
      <c r="C44" s="80" t="s">
        <v>198</v>
      </c>
      <c r="D44" t="s">
        <v>214</v>
      </c>
    </row>
    <row r="45" spans="1:5">
      <c r="A45" s="134"/>
      <c r="B45" s="79"/>
      <c r="C45" s="80"/>
    </row>
    <row r="46" spans="1:5">
      <c r="A46" s="134">
        <v>56</v>
      </c>
      <c r="B46" s="77" t="s">
        <v>172</v>
      </c>
      <c r="C46" s="80" t="s">
        <v>198</v>
      </c>
      <c r="D46" t="s">
        <v>214</v>
      </c>
    </row>
    <row r="47" spans="1:5">
      <c r="A47" s="134"/>
      <c r="B47" s="136"/>
      <c r="C47" s="80"/>
    </row>
    <row r="48" spans="1:5">
      <c r="A48" s="134">
        <v>60</v>
      </c>
      <c r="B48" s="135" t="s">
        <v>247</v>
      </c>
      <c r="C48" s="1"/>
    </row>
    <row r="49" spans="1:4">
      <c r="A49" s="134">
        <v>61</v>
      </c>
      <c r="B49" s="137" t="s">
        <v>175</v>
      </c>
      <c r="C49" s="80" t="s">
        <v>198</v>
      </c>
      <c r="D49" t="s">
        <v>186</v>
      </c>
    </row>
    <row r="50" spans="1:4">
      <c r="A50" s="134">
        <v>62</v>
      </c>
      <c r="B50" s="137" t="s">
        <v>174</v>
      </c>
      <c r="C50" s="80" t="s">
        <v>198</v>
      </c>
      <c r="D50" t="s">
        <v>186</v>
      </c>
    </row>
    <row r="51" spans="1:4">
      <c r="A51" s="134">
        <v>63</v>
      </c>
      <c r="B51" s="137" t="s">
        <v>173</v>
      </c>
      <c r="C51" s="80" t="s">
        <v>198</v>
      </c>
      <c r="D51" t="s">
        <v>189</v>
      </c>
    </row>
    <row r="52" spans="1:4">
      <c r="A52" s="134"/>
      <c r="B52" s="136"/>
      <c r="C52" s="80"/>
    </row>
    <row r="53" spans="1:4">
      <c r="A53" s="134">
        <v>65</v>
      </c>
      <c r="B53" s="135" t="s">
        <v>248</v>
      </c>
      <c r="C53" s="1"/>
    </row>
    <row r="54" spans="1:4">
      <c r="A54" s="134">
        <v>66</v>
      </c>
      <c r="B54" s="137" t="s">
        <v>193</v>
      </c>
      <c r="C54" s="80" t="s">
        <v>198</v>
      </c>
      <c r="D54" t="s">
        <v>186</v>
      </c>
    </row>
    <row r="55" spans="1:4">
      <c r="A55" s="134">
        <v>67</v>
      </c>
      <c r="B55" s="137" t="s">
        <v>194</v>
      </c>
      <c r="C55" s="80" t="s">
        <v>198</v>
      </c>
      <c r="D55" t="s">
        <v>186</v>
      </c>
    </row>
    <row r="56" spans="1:4">
      <c r="A56" s="134">
        <v>68</v>
      </c>
      <c r="B56" s="137" t="s">
        <v>195</v>
      </c>
      <c r="C56" s="80" t="s">
        <v>198</v>
      </c>
      <c r="D56" t="s">
        <v>189</v>
      </c>
    </row>
    <row r="57" spans="1:4">
      <c r="A57" s="134"/>
      <c r="B57" s="136"/>
      <c r="C57" s="80"/>
    </row>
    <row r="58" spans="1:4">
      <c r="A58" s="134"/>
      <c r="B58" s="136"/>
      <c r="C58" s="80"/>
    </row>
    <row r="59" spans="1:4" ht="15.75" thickBot="1">
      <c r="A59" s="134">
        <v>5</v>
      </c>
      <c r="B59" s="154" t="s">
        <v>150</v>
      </c>
      <c r="C59" s="81"/>
    </row>
    <row r="60" spans="1:4" ht="15.75" thickTop="1">
      <c r="A60" s="134"/>
      <c r="B60" s="155"/>
      <c r="C60" s="81"/>
    </row>
    <row r="61" spans="1:4">
      <c r="A61" s="134">
        <v>6</v>
      </c>
      <c r="B61" s="155" t="s">
        <v>201</v>
      </c>
      <c r="C61" s="81"/>
    </row>
    <row r="62" spans="1:4">
      <c r="A62" s="134"/>
      <c r="B62" s="136"/>
      <c r="C62" s="80"/>
    </row>
    <row r="63" spans="1:4">
      <c r="A63" s="134">
        <v>30</v>
      </c>
      <c r="B63" s="135" t="s">
        <v>181</v>
      </c>
      <c r="C63" s="1"/>
    </row>
    <row r="64" spans="1:4">
      <c r="A64" s="134">
        <v>35</v>
      </c>
      <c r="B64" s="137" t="s">
        <v>159</v>
      </c>
      <c r="C64" s="80" t="s">
        <v>197</v>
      </c>
      <c r="D64" t="s">
        <v>160</v>
      </c>
    </row>
    <row r="65" spans="1:4">
      <c r="A65" s="134">
        <v>36</v>
      </c>
      <c r="B65" s="137" t="s">
        <v>182</v>
      </c>
      <c r="C65" s="80" t="s">
        <v>197</v>
      </c>
      <c r="D65" t="s">
        <v>160</v>
      </c>
    </row>
    <row r="66" spans="1:4">
      <c r="A66" s="134">
        <v>37</v>
      </c>
      <c r="B66" s="137" t="s">
        <v>183</v>
      </c>
      <c r="C66" s="80" t="s">
        <v>197</v>
      </c>
      <c r="D66" t="s">
        <v>160</v>
      </c>
    </row>
    <row r="67" spans="1:4">
      <c r="A67" s="134">
        <v>38</v>
      </c>
      <c r="B67" s="137" t="s">
        <v>184</v>
      </c>
      <c r="C67" s="80" t="s">
        <v>197</v>
      </c>
      <c r="D67" t="s">
        <v>160</v>
      </c>
    </row>
    <row r="68" spans="1:4">
      <c r="A68" s="134"/>
      <c r="B68" s="136"/>
      <c r="C68" s="80"/>
    </row>
    <row r="69" spans="1:4">
      <c r="A69" s="134">
        <v>58</v>
      </c>
      <c r="B69" s="135" t="s">
        <v>216</v>
      </c>
      <c r="C69" s="80" t="s">
        <v>197</v>
      </c>
      <c r="D69" t="s">
        <v>160</v>
      </c>
    </row>
    <row r="70" spans="1:4">
      <c r="A70" s="134">
        <v>59</v>
      </c>
      <c r="B70" s="135" t="s">
        <v>245</v>
      </c>
      <c r="C70" s="134" t="s">
        <v>199</v>
      </c>
      <c r="D70" s="136" t="s">
        <v>160</v>
      </c>
    </row>
    <row r="71" spans="1:4">
      <c r="A71" s="134"/>
      <c r="B71" s="136"/>
      <c r="C71" s="80"/>
    </row>
    <row r="72" spans="1:4">
      <c r="A72" s="134">
        <v>20</v>
      </c>
      <c r="B72" s="135" t="s">
        <v>212</v>
      </c>
      <c r="C72" s="1"/>
    </row>
    <row r="73" spans="1:4">
      <c r="A73" s="80">
        <v>22</v>
      </c>
      <c r="B73" s="79" t="s">
        <v>279</v>
      </c>
      <c r="C73" s="80" t="s">
        <v>197</v>
      </c>
      <c r="D73" t="s">
        <v>176</v>
      </c>
    </row>
    <row r="74" spans="1:4">
      <c r="A74" s="134">
        <v>23</v>
      </c>
      <c r="B74" s="137" t="s">
        <v>280</v>
      </c>
      <c r="C74" s="80" t="s">
        <v>197</v>
      </c>
      <c r="D74" t="s">
        <v>176</v>
      </c>
    </row>
    <row r="75" spans="1:4">
      <c r="A75" s="134"/>
      <c r="B75" s="136"/>
      <c r="C75" s="80"/>
    </row>
    <row r="76" spans="1:4">
      <c r="A76" s="134">
        <v>70</v>
      </c>
      <c r="B76" s="135" t="s">
        <v>190</v>
      </c>
      <c r="C76" s="1"/>
    </row>
    <row r="77" spans="1:4">
      <c r="A77" s="134">
        <v>71</v>
      </c>
      <c r="B77" s="156" t="s">
        <v>6</v>
      </c>
      <c r="C77" s="80" t="s">
        <v>199</v>
      </c>
      <c r="D77" t="s">
        <v>196</v>
      </c>
    </row>
    <row r="78" spans="1:4">
      <c r="A78" s="134">
        <v>72</v>
      </c>
      <c r="B78" s="156" t="s">
        <v>7</v>
      </c>
      <c r="C78" s="80" t="s">
        <v>199</v>
      </c>
      <c r="D78" t="s">
        <v>196</v>
      </c>
    </row>
    <row r="79" spans="1:4">
      <c r="A79" s="134">
        <v>73</v>
      </c>
      <c r="B79" s="156" t="s">
        <v>92</v>
      </c>
      <c r="C79" s="80" t="s">
        <v>199</v>
      </c>
      <c r="D79" t="s">
        <v>196</v>
      </c>
    </row>
    <row r="80" spans="1:4">
      <c r="A80" s="134">
        <v>74</v>
      </c>
      <c r="B80" s="156" t="s">
        <v>93</v>
      </c>
      <c r="C80" s="80" t="s">
        <v>199</v>
      </c>
      <c r="D80" t="s">
        <v>196</v>
      </c>
    </row>
    <row r="81" spans="1:4">
      <c r="A81" s="134">
        <v>75</v>
      </c>
      <c r="B81" s="156" t="s">
        <v>97</v>
      </c>
      <c r="C81" s="80" t="s">
        <v>199</v>
      </c>
      <c r="D81" t="s">
        <v>196</v>
      </c>
    </row>
    <row r="82" spans="1:4">
      <c r="A82" s="134"/>
      <c r="B82" s="136"/>
      <c r="C82" s="80"/>
    </row>
    <row r="83" spans="1:4">
      <c r="A83" s="134">
        <v>80</v>
      </c>
      <c r="B83" s="135" t="s">
        <v>185</v>
      </c>
      <c r="C83" s="1"/>
    </row>
    <row r="84" spans="1:4">
      <c r="A84" s="134">
        <v>81</v>
      </c>
      <c r="B84" s="137" t="s">
        <v>191</v>
      </c>
      <c r="C84" s="80" t="s">
        <v>199</v>
      </c>
      <c r="D84" t="s">
        <v>186</v>
      </c>
    </row>
    <row r="85" spans="1:4">
      <c r="A85" s="134">
        <v>82</v>
      </c>
      <c r="B85" s="137" t="s">
        <v>209</v>
      </c>
      <c r="C85" s="80" t="s">
        <v>199</v>
      </c>
      <c r="D85" t="s">
        <v>186</v>
      </c>
    </row>
    <row r="86" spans="1:4">
      <c r="A86" s="134">
        <v>83</v>
      </c>
      <c r="B86" s="137" t="s">
        <v>192</v>
      </c>
      <c r="C86" s="80" t="s">
        <v>199</v>
      </c>
      <c r="D86" t="s">
        <v>186</v>
      </c>
    </row>
    <row r="87" spans="1:4">
      <c r="A87" s="134"/>
      <c r="B87" s="136"/>
      <c r="C87" s="80"/>
    </row>
    <row r="88" spans="1:4">
      <c r="A88" s="134">
        <v>7</v>
      </c>
      <c r="B88" s="135" t="s">
        <v>200</v>
      </c>
    </row>
    <row r="89" spans="1:4">
      <c r="A89" s="134"/>
      <c r="B89" s="136"/>
    </row>
    <row r="90" spans="1:4">
      <c r="A90" s="134">
        <v>85</v>
      </c>
      <c r="B90" s="135" t="s">
        <v>179</v>
      </c>
      <c r="C90" s="80" t="s">
        <v>199</v>
      </c>
      <c r="D90" t="s">
        <v>186</v>
      </c>
    </row>
    <row r="91" spans="1:4">
      <c r="A91" s="134">
        <v>86</v>
      </c>
      <c r="B91" s="137" t="s">
        <v>187</v>
      </c>
      <c r="C91" s="80" t="s">
        <v>199</v>
      </c>
      <c r="D91" t="s">
        <v>186</v>
      </c>
    </row>
    <row r="92" spans="1:4">
      <c r="A92" s="134">
        <v>87</v>
      </c>
      <c r="B92" s="137" t="s">
        <v>208</v>
      </c>
      <c r="C92" s="80" t="s">
        <v>199</v>
      </c>
      <c r="D92" t="s">
        <v>186</v>
      </c>
    </row>
    <row r="93" spans="1:4">
      <c r="A93" s="134">
        <v>88</v>
      </c>
      <c r="B93" s="137" t="s">
        <v>210</v>
      </c>
      <c r="C93" s="80" t="s">
        <v>199</v>
      </c>
      <c r="D93" t="s">
        <v>186</v>
      </c>
    </row>
    <row r="94" spans="1:4">
      <c r="A94" s="134">
        <v>89</v>
      </c>
      <c r="B94" s="137" t="s">
        <v>188</v>
      </c>
      <c r="C94" s="80" t="s">
        <v>199</v>
      </c>
      <c r="D94" t="s">
        <v>189</v>
      </c>
    </row>
    <row r="95" spans="1:4">
      <c r="A95" s="80"/>
      <c r="C95" s="80"/>
    </row>
    <row r="96" spans="1:4">
      <c r="A96" s="80">
        <v>90</v>
      </c>
      <c r="B96" s="77" t="s">
        <v>177</v>
      </c>
      <c r="C96" s="1"/>
    </row>
    <row r="97" spans="1:4">
      <c r="A97" s="80">
        <v>91</v>
      </c>
      <c r="B97" s="79" t="s">
        <v>178</v>
      </c>
      <c r="C97" s="80" t="s">
        <v>199</v>
      </c>
    </row>
    <row r="98" spans="1:4">
      <c r="A98" s="80">
        <v>92</v>
      </c>
      <c r="B98" s="79" t="s">
        <v>281</v>
      </c>
      <c r="C98" s="80" t="s">
        <v>199</v>
      </c>
    </row>
    <row r="99" spans="1:4">
      <c r="A99" s="80">
        <v>93</v>
      </c>
      <c r="B99" s="79" t="s">
        <v>180</v>
      </c>
      <c r="C99" s="80" t="s">
        <v>199</v>
      </c>
    </row>
    <row r="100" spans="1:4">
      <c r="A100" s="80">
        <v>94</v>
      </c>
      <c r="B100" s="79" t="s">
        <v>202</v>
      </c>
      <c r="C100" s="80" t="s">
        <v>199</v>
      </c>
    </row>
    <row r="101" spans="1:4">
      <c r="A101" s="80">
        <v>95</v>
      </c>
      <c r="B101" s="79" t="s">
        <v>262</v>
      </c>
      <c r="C101" s="80" t="s">
        <v>199</v>
      </c>
      <c r="D101" t="s">
        <v>157</v>
      </c>
    </row>
    <row r="102" spans="1:4">
      <c r="A102" s="80">
        <v>96</v>
      </c>
      <c r="B102" s="79" t="s">
        <v>271</v>
      </c>
      <c r="C102" s="80" t="s">
        <v>199</v>
      </c>
    </row>
    <row r="103" spans="1:4">
      <c r="A103" s="80" t="s">
        <v>211</v>
      </c>
      <c r="B103" s="79" t="s">
        <v>180</v>
      </c>
      <c r="C103" s="80" t="s">
        <v>199</v>
      </c>
      <c r="D103" t="s">
        <v>157</v>
      </c>
    </row>
  </sheetData>
  <printOptions gridLines="1"/>
  <pageMargins left="0.25" right="0.25" top="0.75" bottom="0.75" header="0.3" footer="0.3"/>
  <pageSetup paperSize="9" scale="4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2"/>
  <sheetViews>
    <sheetView workbookViewId="0">
      <selection activeCell="D26" sqref="D26"/>
    </sheetView>
  </sheetViews>
  <sheetFormatPr defaultRowHeight="15"/>
  <cols>
    <col min="1" max="1" width="10.140625" bestFit="1" customWidth="1"/>
    <col min="2" max="2" width="14.42578125" customWidth="1"/>
    <col min="3" max="3" width="15.42578125" customWidth="1"/>
    <col min="4" max="4" width="17.5703125" customWidth="1"/>
    <col min="5" max="5" width="17.85546875" customWidth="1"/>
    <col min="6" max="11" width="15.42578125" customWidth="1"/>
    <col min="12" max="12" width="59.42578125" customWidth="1"/>
  </cols>
  <sheetData>
    <row r="1" spans="1:12">
      <c r="A1" s="77" t="s">
        <v>229</v>
      </c>
      <c r="B1" s="77"/>
    </row>
    <row r="3" spans="1:12">
      <c r="A3" t="s">
        <v>221</v>
      </c>
      <c r="D3" s="121">
        <v>40923</v>
      </c>
      <c r="G3" s="121"/>
      <c r="H3" s="121"/>
      <c r="I3" s="121"/>
      <c r="J3" s="121"/>
    </row>
    <row r="4" spans="1:12">
      <c r="A4" t="s">
        <v>244</v>
      </c>
      <c r="D4" s="121">
        <v>40926</v>
      </c>
      <c r="G4" s="121"/>
      <c r="H4" s="121"/>
      <c r="I4" s="121"/>
      <c r="J4" s="121"/>
    </row>
    <row r="5" spans="1:12">
      <c r="A5" t="s">
        <v>243</v>
      </c>
      <c r="D5" s="121">
        <v>40928</v>
      </c>
      <c r="G5" s="121"/>
      <c r="H5" s="121"/>
      <c r="I5" s="121"/>
      <c r="J5" s="121"/>
    </row>
    <row r="6" spans="1:12">
      <c r="A6" t="s">
        <v>222</v>
      </c>
      <c r="D6" s="122">
        <v>1000000</v>
      </c>
      <c r="G6" s="122"/>
      <c r="H6" s="122"/>
      <c r="I6" s="122"/>
      <c r="J6" s="122"/>
    </row>
    <row r="7" spans="1:12">
      <c r="A7" t="s">
        <v>223</v>
      </c>
      <c r="D7" s="123">
        <v>0.12</v>
      </c>
      <c r="G7" s="123"/>
      <c r="H7" s="123"/>
      <c r="I7" s="123"/>
      <c r="J7" s="123"/>
    </row>
    <row r="8" spans="1:12">
      <c r="F8" s="123"/>
      <c r="G8" s="123"/>
      <c r="H8" s="123"/>
      <c r="I8" s="123"/>
      <c r="J8" s="123"/>
    </row>
    <row r="9" spans="1:12">
      <c r="C9" s="130" t="s">
        <v>241</v>
      </c>
      <c r="D9" s="130"/>
    </row>
    <row r="10" spans="1:12" ht="60">
      <c r="A10" s="1" t="s">
        <v>224</v>
      </c>
      <c r="B10" s="126" t="s">
        <v>253</v>
      </c>
      <c r="C10" s="126" t="s">
        <v>235</v>
      </c>
      <c r="D10" s="126" t="s">
        <v>234</v>
      </c>
      <c r="E10" s="126" t="s">
        <v>230</v>
      </c>
      <c r="F10" s="1" t="s">
        <v>225</v>
      </c>
      <c r="G10" s="126" t="s">
        <v>237</v>
      </c>
      <c r="H10" s="126" t="s">
        <v>231</v>
      </c>
      <c r="I10" s="126" t="s">
        <v>232</v>
      </c>
      <c r="J10" s="126" t="s">
        <v>233</v>
      </c>
      <c r="K10" s="126" t="s">
        <v>236</v>
      </c>
      <c r="L10" s="1" t="s">
        <v>15</v>
      </c>
    </row>
    <row r="11" spans="1:12">
      <c r="A11" s="124">
        <v>40928</v>
      </c>
      <c r="B11" s="129">
        <f>D6</f>
        <v>1000000</v>
      </c>
      <c r="C11" s="129">
        <f>D6</f>
        <v>1000000</v>
      </c>
      <c r="D11" s="128">
        <v>0</v>
      </c>
      <c r="E11" s="128">
        <v>0</v>
      </c>
      <c r="F11" s="128">
        <v>0</v>
      </c>
      <c r="G11" s="125">
        <f t="shared" ref="G11:G15" si="0">MIN(E11,F11)</f>
        <v>0</v>
      </c>
      <c r="H11" s="125">
        <f t="shared" ref="H11:H15" si="1">E11-G11</f>
        <v>0</v>
      </c>
      <c r="I11" s="125">
        <f t="shared" ref="I11:I12" si="2">F11-G11</f>
        <v>0</v>
      </c>
      <c r="J11" s="127">
        <f t="shared" ref="J11:J19" si="3">C11-I11</f>
        <v>1000000</v>
      </c>
      <c r="K11" s="125">
        <f t="shared" ref="K11:K13" si="4">J11+H11</f>
        <v>1000000</v>
      </c>
      <c r="L11" t="s">
        <v>226</v>
      </c>
    </row>
    <row r="12" spans="1:12">
      <c r="A12" s="124">
        <v>40939</v>
      </c>
      <c r="B12" s="125"/>
      <c r="C12" s="125">
        <f>J11+B12</f>
        <v>1000000</v>
      </c>
      <c r="D12" s="125">
        <f t="shared" ref="D12:D22" si="5">((A12-A11)/365)*$D$7*K11</f>
        <v>3616.4383561643835</v>
      </c>
      <c r="E12" s="125">
        <f>D12</f>
        <v>3616.4383561643835</v>
      </c>
      <c r="F12" s="128">
        <v>0</v>
      </c>
      <c r="G12" s="125">
        <f t="shared" si="0"/>
        <v>0</v>
      </c>
      <c r="H12" s="125">
        <f t="shared" si="1"/>
        <v>3616.4383561643835</v>
      </c>
      <c r="I12" s="125">
        <f t="shared" si="2"/>
        <v>0</v>
      </c>
      <c r="J12" s="127">
        <f t="shared" si="3"/>
        <v>1000000</v>
      </c>
      <c r="K12" s="125">
        <f t="shared" si="4"/>
        <v>1003616.4383561644</v>
      </c>
      <c r="L12" t="s">
        <v>227</v>
      </c>
    </row>
    <row r="13" spans="1:12">
      <c r="A13" s="124">
        <v>40946</v>
      </c>
      <c r="B13" s="125">
        <v>0</v>
      </c>
      <c r="C13" s="125">
        <f t="shared" ref="C13:C21" si="6">J12+B13</f>
        <v>1000000</v>
      </c>
      <c r="D13" s="125">
        <f t="shared" si="5"/>
        <v>2309.6926252580224</v>
      </c>
      <c r="E13" s="125">
        <f t="shared" ref="E13:E19" si="7">H12+D13</f>
        <v>5926.130981422406</v>
      </c>
      <c r="F13" s="129">
        <v>10000</v>
      </c>
      <c r="G13" s="125">
        <f>MIN(E13,F13)</f>
        <v>5926.130981422406</v>
      </c>
      <c r="H13" s="125">
        <f t="shared" si="1"/>
        <v>0</v>
      </c>
      <c r="I13" s="125">
        <f>F13-G13</f>
        <v>4073.869018577594</v>
      </c>
      <c r="J13" s="127">
        <f t="shared" si="3"/>
        <v>995926.13098142238</v>
      </c>
      <c r="K13" s="125">
        <f t="shared" si="4"/>
        <v>995926.13098142238</v>
      </c>
      <c r="L13" t="s">
        <v>228</v>
      </c>
    </row>
    <row r="14" spans="1:12">
      <c r="A14" s="124">
        <v>40968</v>
      </c>
      <c r="B14" s="125">
        <v>0</v>
      </c>
      <c r="C14" s="125">
        <f t="shared" si="6"/>
        <v>995926.13098142238</v>
      </c>
      <c r="D14" s="125">
        <f t="shared" si="5"/>
        <v>7203.4109199752193</v>
      </c>
      <c r="E14" s="125">
        <f t="shared" si="7"/>
        <v>7203.4109199752193</v>
      </c>
      <c r="F14" s="129">
        <v>0</v>
      </c>
      <c r="G14" s="125">
        <f t="shared" si="0"/>
        <v>0</v>
      </c>
      <c r="H14" s="125">
        <f t="shared" si="1"/>
        <v>7203.4109199752193</v>
      </c>
      <c r="I14" s="125">
        <f t="shared" ref="I14:I16" si="8">F14-G14</f>
        <v>0</v>
      </c>
      <c r="J14" s="127">
        <f t="shared" si="3"/>
        <v>995926.13098142238</v>
      </c>
      <c r="K14" s="125">
        <f t="shared" ref="K14:K19" si="9">J14+H14</f>
        <v>1003129.5419013976</v>
      </c>
      <c r="L14" t="s">
        <v>227</v>
      </c>
    </row>
    <row r="15" spans="1:12">
      <c r="A15" s="124">
        <v>40973</v>
      </c>
      <c r="B15" s="125">
        <v>0</v>
      </c>
      <c r="C15" s="125">
        <f t="shared" si="6"/>
        <v>995926.13098142238</v>
      </c>
      <c r="D15" s="125">
        <f t="shared" si="5"/>
        <v>1648.9800688790097</v>
      </c>
      <c r="E15" s="125">
        <f t="shared" si="7"/>
        <v>8852.3909888542294</v>
      </c>
      <c r="F15" s="129">
        <v>3000</v>
      </c>
      <c r="G15" s="125">
        <f t="shared" si="0"/>
        <v>3000</v>
      </c>
      <c r="H15" s="125">
        <f t="shared" si="1"/>
        <v>5852.3909888542294</v>
      </c>
      <c r="I15" s="125">
        <f t="shared" si="8"/>
        <v>0</v>
      </c>
      <c r="J15" s="127">
        <f t="shared" si="3"/>
        <v>995926.13098142238</v>
      </c>
      <c r="K15" s="125">
        <f t="shared" si="9"/>
        <v>1001778.5219702766</v>
      </c>
      <c r="L15" t="s">
        <v>238</v>
      </c>
    </row>
    <row r="16" spans="1:12">
      <c r="A16" s="124">
        <v>40978</v>
      </c>
      <c r="B16" s="125">
        <v>0</v>
      </c>
      <c r="C16" s="125">
        <f t="shared" si="6"/>
        <v>995926.13098142238</v>
      </c>
      <c r="D16" s="125">
        <f t="shared" si="5"/>
        <v>1646.7592141977148</v>
      </c>
      <c r="E16" s="125">
        <f t="shared" si="7"/>
        <v>7499.1502030519441</v>
      </c>
      <c r="F16" s="129">
        <v>5000</v>
      </c>
      <c r="G16" s="125">
        <f t="shared" ref="G16:G20" si="10">MIN(E16,F16)</f>
        <v>5000</v>
      </c>
      <c r="H16" s="125">
        <f t="shared" ref="H16:H20" si="11">E16-G16</f>
        <v>2499.1502030519441</v>
      </c>
      <c r="I16" s="125">
        <f t="shared" si="8"/>
        <v>0</v>
      </c>
      <c r="J16" s="127">
        <f t="shared" si="3"/>
        <v>995926.13098142238</v>
      </c>
      <c r="K16" s="125">
        <f t="shared" si="9"/>
        <v>998425.28118447436</v>
      </c>
      <c r="L16" t="s">
        <v>239</v>
      </c>
    </row>
    <row r="17" spans="1:12">
      <c r="A17" s="124">
        <v>40993</v>
      </c>
      <c r="B17" s="125">
        <v>0</v>
      </c>
      <c r="C17" s="125">
        <f t="shared" si="6"/>
        <v>995926.13098142238</v>
      </c>
      <c r="D17" s="125">
        <f t="shared" si="5"/>
        <v>4923.7411126905581</v>
      </c>
      <c r="E17" s="125">
        <f t="shared" si="7"/>
        <v>7422.8913157425022</v>
      </c>
      <c r="F17" s="129">
        <v>8000</v>
      </c>
      <c r="G17" s="125">
        <f t="shared" si="10"/>
        <v>7422.8913157425022</v>
      </c>
      <c r="H17" s="125">
        <f t="shared" si="11"/>
        <v>0</v>
      </c>
      <c r="I17" s="125">
        <f t="shared" ref="I17" si="12">F17-G17</f>
        <v>577.10868425749777</v>
      </c>
      <c r="J17" s="127">
        <f t="shared" si="3"/>
        <v>995349.02229716489</v>
      </c>
      <c r="K17" s="125">
        <f t="shared" si="9"/>
        <v>995349.02229716489</v>
      </c>
      <c r="L17" t="s">
        <v>240</v>
      </c>
    </row>
    <row r="18" spans="1:12">
      <c r="A18" s="124">
        <v>40999</v>
      </c>
      <c r="B18" s="125">
        <v>0</v>
      </c>
      <c r="C18" s="125">
        <f t="shared" si="6"/>
        <v>995349.02229716489</v>
      </c>
      <c r="D18" s="125">
        <f t="shared" si="5"/>
        <v>1963.42820836701</v>
      </c>
      <c r="E18" s="125">
        <f t="shared" si="7"/>
        <v>1963.42820836701</v>
      </c>
      <c r="F18" s="129">
        <v>0</v>
      </c>
      <c r="G18" s="125">
        <f t="shared" si="10"/>
        <v>0</v>
      </c>
      <c r="H18" s="125">
        <f t="shared" si="11"/>
        <v>1963.42820836701</v>
      </c>
      <c r="I18" s="125">
        <f t="shared" ref="I18" si="13">F18-G18</f>
        <v>0</v>
      </c>
      <c r="J18" s="127">
        <f t="shared" si="3"/>
        <v>995349.02229716489</v>
      </c>
      <c r="K18" s="125">
        <f t="shared" si="9"/>
        <v>997312.45050553186</v>
      </c>
      <c r="L18" t="s">
        <v>227</v>
      </c>
    </row>
    <row r="19" spans="1:12">
      <c r="A19" s="124">
        <v>41009</v>
      </c>
      <c r="B19" s="125">
        <v>0</v>
      </c>
      <c r="C19" s="125">
        <f t="shared" si="6"/>
        <v>995349.02229716489</v>
      </c>
      <c r="D19" s="125">
        <f t="shared" si="5"/>
        <v>3278.835453716817</v>
      </c>
      <c r="E19" s="125">
        <f t="shared" si="7"/>
        <v>5242.2636620838275</v>
      </c>
      <c r="F19" s="129">
        <v>20000</v>
      </c>
      <c r="G19" s="125">
        <f t="shared" si="10"/>
        <v>5242.2636620838275</v>
      </c>
      <c r="H19" s="125">
        <f t="shared" si="11"/>
        <v>0</v>
      </c>
      <c r="I19" s="125">
        <f t="shared" ref="I19" si="14">F19-G19</f>
        <v>14757.736337916172</v>
      </c>
      <c r="J19" s="127">
        <f t="shared" si="3"/>
        <v>980591.28595924866</v>
      </c>
      <c r="K19" s="125">
        <f t="shared" si="9"/>
        <v>980591.28595924866</v>
      </c>
      <c r="L19" t="s">
        <v>242</v>
      </c>
    </row>
    <row r="20" spans="1:12">
      <c r="A20" s="124">
        <v>41011</v>
      </c>
      <c r="B20" s="125">
        <v>0</v>
      </c>
      <c r="C20" s="125">
        <f t="shared" si="6"/>
        <v>980591.28595924866</v>
      </c>
      <c r="D20" s="125">
        <f t="shared" si="5"/>
        <v>644.77235241156075</v>
      </c>
      <c r="E20" s="125">
        <f t="shared" ref="E20" si="15">H19+D20</f>
        <v>644.77235241156075</v>
      </c>
      <c r="F20" s="129">
        <v>0</v>
      </c>
      <c r="G20" s="125">
        <f t="shared" si="10"/>
        <v>0</v>
      </c>
      <c r="H20" s="125">
        <f t="shared" si="11"/>
        <v>644.77235241156075</v>
      </c>
      <c r="I20" s="125">
        <f t="shared" ref="I20" si="16">F20-G20</f>
        <v>0</v>
      </c>
      <c r="J20" s="127">
        <f t="shared" ref="J20" si="17">C20-I20</f>
        <v>980591.28595924866</v>
      </c>
      <c r="K20" s="125">
        <f t="shared" ref="K20" si="18">J20+H20</f>
        <v>981236.05831166019</v>
      </c>
      <c r="L20" t="s">
        <v>251</v>
      </c>
    </row>
    <row r="21" spans="1:12">
      <c r="A21" s="124">
        <v>41011</v>
      </c>
      <c r="B21" s="125">
        <v>0</v>
      </c>
      <c r="C21" s="125">
        <f t="shared" si="6"/>
        <v>980591.28595924866</v>
      </c>
      <c r="D21" s="125">
        <f t="shared" si="5"/>
        <v>0</v>
      </c>
      <c r="E21" s="125">
        <f t="shared" ref="E21:E22" si="19">H20+D21</f>
        <v>644.77235241156075</v>
      </c>
      <c r="F21" s="129">
        <v>0</v>
      </c>
      <c r="G21" s="125">
        <f t="shared" ref="G21:G22" si="20">MIN(E21,F21)</f>
        <v>0</v>
      </c>
      <c r="H21" s="133">
        <f>E21-G21+100</f>
        <v>744.77235241156075</v>
      </c>
      <c r="I21" s="125">
        <f t="shared" ref="I21:I22" si="21">F21-G21</f>
        <v>0</v>
      </c>
      <c r="J21" s="132">
        <f>C21-I21+200</f>
        <v>980791.28595924866</v>
      </c>
      <c r="K21" s="133">
        <f t="shared" ref="K21:K22" si="22">J21+H21</f>
        <v>981536.05831166019</v>
      </c>
      <c r="L21" t="s">
        <v>252</v>
      </c>
    </row>
    <row r="22" spans="1:12">
      <c r="A22" s="124">
        <v>41014</v>
      </c>
      <c r="B22" s="125">
        <v>100000</v>
      </c>
      <c r="C22" s="125">
        <f t="shared" ref="C22" si="23">J21+B22</f>
        <v>1080791.2859592487</v>
      </c>
      <c r="D22" s="125">
        <f t="shared" si="5"/>
        <v>968.09035888273331</v>
      </c>
      <c r="E22" s="125">
        <f t="shared" si="19"/>
        <v>1712.8627112942941</v>
      </c>
      <c r="F22" s="129">
        <v>0</v>
      </c>
      <c r="G22" s="125">
        <f t="shared" si="20"/>
        <v>0</v>
      </c>
      <c r="H22" s="125">
        <f t="shared" ref="H22" si="24">E22-G22</f>
        <v>1712.8627112942941</v>
      </c>
      <c r="I22" s="125">
        <f t="shared" si="21"/>
        <v>0</v>
      </c>
      <c r="J22" s="127">
        <f t="shared" ref="J22" si="25">C22-I22</f>
        <v>1080791.2859592487</v>
      </c>
      <c r="K22" s="125">
        <f t="shared" si="22"/>
        <v>1082504.148670543</v>
      </c>
      <c r="L22" t="s">
        <v>254</v>
      </c>
    </row>
  </sheetData>
  <printOptions gridLines="1"/>
  <pageMargins left="0.23622047244094491" right="0.23622047244094491" top="0.74803149606299213" bottom="0.74803149606299213" header="0.31496062992125984" footer="0.31496062992125984"/>
  <pageSetup paperSize="9" scale="67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29"/>
  <sheetViews>
    <sheetView topLeftCell="C1" workbookViewId="0">
      <pane ySplit="1" topLeftCell="A20" activePane="bottomLeft" state="frozen"/>
      <selection pane="bottomLeft" activeCell="C1" sqref="A1:XFD35"/>
    </sheetView>
  </sheetViews>
  <sheetFormatPr defaultRowHeight="15"/>
  <cols>
    <col min="1" max="1" width="9.140625" style="142"/>
    <col min="2" max="2" width="27.140625" style="184" customWidth="1"/>
    <col min="3" max="3" width="26.42578125" style="184" customWidth="1"/>
    <col min="4" max="4" width="14.42578125" style="184" customWidth="1"/>
    <col min="5" max="5" width="24.28515625" style="184" customWidth="1"/>
    <col min="6" max="6" width="15.140625" style="184" customWidth="1"/>
    <col min="7" max="7" width="19.28515625" style="177" bestFit="1" customWidth="1"/>
    <col min="8" max="8" width="28.140625" customWidth="1"/>
    <col min="9" max="9" width="39.28515625" customWidth="1"/>
    <col min="10" max="10" width="34.42578125" bestFit="1" customWidth="1"/>
    <col min="11" max="11" width="11.140625" bestFit="1" customWidth="1"/>
    <col min="12" max="12" width="31.85546875" customWidth="1"/>
    <col min="13" max="13" width="26.42578125" style="142" bestFit="1" customWidth="1"/>
  </cols>
  <sheetData>
    <row r="1" spans="1:13" ht="30.75" thickBot="1">
      <c r="A1" s="144" t="s">
        <v>269</v>
      </c>
      <c r="B1" s="203" t="s">
        <v>284</v>
      </c>
      <c r="C1" s="139" t="s">
        <v>285</v>
      </c>
      <c r="D1" s="139" t="s">
        <v>273</v>
      </c>
      <c r="E1" s="139" t="s">
        <v>274</v>
      </c>
      <c r="F1" s="139" t="s">
        <v>267</v>
      </c>
      <c r="G1" s="140" t="s">
        <v>270</v>
      </c>
      <c r="H1" s="139" t="s">
        <v>263</v>
      </c>
      <c r="I1" s="139" t="s">
        <v>264</v>
      </c>
      <c r="J1" s="139" t="s">
        <v>286</v>
      </c>
      <c r="K1" s="139" t="s">
        <v>265</v>
      </c>
      <c r="L1" s="139" t="s">
        <v>266</v>
      </c>
      <c r="M1" s="141" t="s">
        <v>268</v>
      </c>
    </row>
    <row r="2" spans="1:13" ht="30">
      <c r="A2" s="143">
        <v>1</v>
      </c>
      <c r="B2" s="184" t="s">
        <v>288</v>
      </c>
      <c r="C2" s="204" t="s">
        <v>287</v>
      </c>
      <c r="D2" s="179" t="s">
        <v>290</v>
      </c>
      <c r="E2" s="179" t="s">
        <v>289</v>
      </c>
      <c r="F2" s="181" t="s">
        <v>290</v>
      </c>
      <c r="G2" s="174" t="s">
        <v>291</v>
      </c>
      <c r="H2" s="148" t="s">
        <v>312</v>
      </c>
      <c r="I2" s="148" t="s">
        <v>313</v>
      </c>
      <c r="J2" s="168" t="s">
        <v>313</v>
      </c>
      <c r="K2" s="146" t="s">
        <v>293</v>
      </c>
      <c r="L2" s="145" t="s">
        <v>295</v>
      </c>
      <c r="M2" s="147" t="s">
        <v>297</v>
      </c>
    </row>
    <row r="3" spans="1:13">
      <c r="A3" s="143">
        <f t="shared" ref="A3:A90" si="0">A2+1</f>
        <v>2</v>
      </c>
      <c r="B3" s="204"/>
      <c r="C3" s="204"/>
      <c r="D3" s="179"/>
      <c r="E3" s="179"/>
      <c r="F3" s="181"/>
      <c r="G3" s="174"/>
      <c r="H3" s="148" t="s">
        <v>312</v>
      </c>
      <c r="I3" s="148" t="s">
        <v>314</v>
      </c>
      <c r="J3" s="168" t="s">
        <v>314</v>
      </c>
      <c r="K3" s="146" t="s">
        <v>293</v>
      </c>
      <c r="L3" s="145" t="s">
        <v>295</v>
      </c>
      <c r="M3" s="147" t="s">
        <v>297</v>
      </c>
    </row>
    <row r="4" spans="1:13">
      <c r="A4" s="143">
        <f t="shared" si="0"/>
        <v>3</v>
      </c>
      <c r="B4" s="204"/>
      <c r="C4" s="204"/>
      <c r="D4" s="179"/>
      <c r="E4" s="179"/>
      <c r="F4" s="181"/>
      <c r="G4" s="174"/>
      <c r="H4" s="148" t="s">
        <v>312</v>
      </c>
      <c r="I4" s="148" t="s">
        <v>315</v>
      </c>
      <c r="J4" s="168" t="s">
        <v>315</v>
      </c>
      <c r="K4" s="146" t="s">
        <v>293</v>
      </c>
      <c r="L4" s="145" t="s">
        <v>295</v>
      </c>
      <c r="M4" s="147" t="s">
        <v>297</v>
      </c>
    </row>
    <row r="5" spans="1:13">
      <c r="A5" s="143">
        <f t="shared" si="0"/>
        <v>4</v>
      </c>
      <c r="B5" s="204"/>
      <c r="C5" s="204"/>
      <c r="D5" s="179"/>
      <c r="E5" s="179"/>
      <c r="F5" s="181"/>
      <c r="G5" s="174"/>
      <c r="H5" s="148" t="s">
        <v>312</v>
      </c>
      <c r="I5" s="148" t="s">
        <v>316</v>
      </c>
      <c r="J5" s="168" t="s">
        <v>316</v>
      </c>
      <c r="K5" s="146" t="s">
        <v>293</v>
      </c>
      <c r="L5" s="145" t="s">
        <v>295</v>
      </c>
      <c r="M5" s="147" t="s">
        <v>297</v>
      </c>
    </row>
    <row r="6" spans="1:13">
      <c r="A6" s="143">
        <f t="shared" si="0"/>
        <v>5</v>
      </c>
      <c r="B6" s="204"/>
      <c r="C6" s="204"/>
      <c r="D6" s="179"/>
      <c r="E6" s="179"/>
      <c r="F6" s="181"/>
      <c r="G6" s="174"/>
      <c r="H6" s="148" t="s">
        <v>312</v>
      </c>
      <c r="I6" s="148" t="s">
        <v>317</v>
      </c>
      <c r="J6" s="168" t="s">
        <v>317</v>
      </c>
      <c r="K6" s="146" t="s">
        <v>293</v>
      </c>
      <c r="L6" s="145" t="s">
        <v>295</v>
      </c>
      <c r="M6" s="147" t="s">
        <v>297</v>
      </c>
    </row>
    <row r="7" spans="1:13">
      <c r="A7" s="143">
        <f t="shared" si="0"/>
        <v>6</v>
      </c>
      <c r="B7" s="204"/>
      <c r="C7" s="204"/>
      <c r="D7" s="179"/>
      <c r="E7" s="179"/>
      <c r="F7" s="181"/>
      <c r="G7" s="174"/>
      <c r="H7" s="148" t="s">
        <v>312</v>
      </c>
      <c r="I7" s="148" t="s">
        <v>318</v>
      </c>
      <c r="J7" s="168" t="s">
        <v>318</v>
      </c>
      <c r="K7" s="146" t="s">
        <v>293</v>
      </c>
      <c r="L7" s="145" t="s">
        <v>295</v>
      </c>
      <c r="M7" s="147" t="s">
        <v>297</v>
      </c>
    </row>
    <row r="8" spans="1:13">
      <c r="A8" s="143">
        <f t="shared" si="0"/>
        <v>7</v>
      </c>
      <c r="B8" s="205"/>
      <c r="C8" s="206"/>
      <c r="D8" s="180"/>
      <c r="E8" s="180"/>
      <c r="F8" s="180"/>
      <c r="G8" s="175"/>
      <c r="H8" s="158" t="s">
        <v>290</v>
      </c>
      <c r="I8" s="159" t="s">
        <v>290</v>
      </c>
      <c r="J8" s="169" t="s">
        <v>292</v>
      </c>
      <c r="K8" s="160" t="s">
        <v>294</v>
      </c>
      <c r="L8" s="161" t="s">
        <v>296</v>
      </c>
      <c r="M8" s="162" t="s">
        <v>297</v>
      </c>
    </row>
    <row r="9" spans="1:13" ht="30">
      <c r="A9" s="143">
        <f t="shared" si="0"/>
        <v>8</v>
      </c>
      <c r="B9" s="184" t="s">
        <v>299</v>
      </c>
      <c r="C9" s="204" t="s">
        <v>298</v>
      </c>
      <c r="D9" s="179" t="s">
        <v>290</v>
      </c>
      <c r="E9" s="181" t="s">
        <v>300</v>
      </c>
      <c r="F9" s="181" t="s">
        <v>290</v>
      </c>
      <c r="G9" s="174" t="s">
        <v>301</v>
      </c>
      <c r="H9" s="163" t="s">
        <v>312</v>
      </c>
      <c r="I9" s="148" t="s">
        <v>313</v>
      </c>
      <c r="J9" s="168" t="s">
        <v>313</v>
      </c>
      <c r="K9" s="86" t="s">
        <v>294</v>
      </c>
      <c r="L9" s="145" t="s">
        <v>302</v>
      </c>
      <c r="M9" s="147" t="s">
        <v>303</v>
      </c>
    </row>
    <row r="10" spans="1:13">
      <c r="A10" s="143">
        <f t="shared" si="0"/>
        <v>9</v>
      </c>
      <c r="B10" s="204"/>
      <c r="C10" s="204"/>
      <c r="D10" s="179"/>
      <c r="E10" s="181"/>
      <c r="F10" s="181"/>
      <c r="G10" s="174"/>
      <c r="H10" s="163" t="s">
        <v>312</v>
      </c>
      <c r="I10" s="148" t="s">
        <v>314</v>
      </c>
      <c r="J10" s="168" t="s">
        <v>314</v>
      </c>
      <c r="K10" s="86" t="s">
        <v>294</v>
      </c>
      <c r="L10" s="145" t="s">
        <v>302</v>
      </c>
      <c r="M10" s="147" t="s">
        <v>303</v>
      </c>
    </row>
    <row r="11" spans="1:13">
      <c r="A11" s="143">
        <f t="shared" si="0"/>
        <v>10</v>
      </c>
      <c r="B11" s="204"/>
      <c r="C11" s="204"/>
      <c r="D11" s="179"/>
      <c r="E11" s="181"/>
      <c r="F11" s="181"/>
      <c r="G11" s="174"/>
      <c r="H11" s="163" t="s">
        <v>312</v>
      </c>
      <c r="I11" s="148" t="s">
        <v>315</v>
      </c>
      <c r="J11" s="168" t="s">
        <v>315</v>
      </c>
      <c r="K11" s="86" t="s">
        <v>294</v>
      </c>
      <c r="L11" s="145" t="s">
        <v>302</v>
      </c>
      <c r="M11" s="147" t="s">
        <v>303</v>
      </c>
    </row>
    <row r="12" spans="1:13">
      <c r="A12" s="143">
        <f t="shared" si="0"/>
        <v>11</v>
      </c>
      <c r="B12" s="204"/>
      <c r="C12" s="204"/>
      <c r="D12" s="179"/>
      <c r="E12" s="181"/>
      <c r="F12" s="181"/>
      <c r="G12" s="174"/>
      <c r="H12" s="163" t="s">
        <v>312</v>
      </c>
      <c r="I12" s="148" t="s">
        <v>316</v>
      </c>
      <c r="J12" s="168" t="s">
        <v>316</v>
      </c>
      <c r="K12" s="86" t="s">
        <v>294</v>
      </c>
      <c r="L12" s="145" t="s">
        <v>302</v>
      </c>
      <c r="M12" s="147" t="s">
        <v>303</v>
      </c>
    </row>
    <row r="13" spans="1:13">
      <c r="A13" s="143">
        <f t="shared" si="0"/>
        <v>12</v>
      </c>
      <c r="B13" s="204"/>
      <c r="C13" s="204"/>
      <c r="D13" s="179"/>
      <c r="E13" s="181"/>
      <c r="F13" s="181"/>
      <c r="G13" s="174"/>
      <c r="H13" s="163" t="s">
        <v>312</v>
      </c>
      <c r="I13" s="148" t="s">
        <v>317</v>
      </c>
      <c r="J13" s="168" t="s">
        <v>317</v>
      </c>
      <c r="K13" s="86" t="s">
        <v>294</v>
      </c>
      <c r="L13" s="145" t="s">
        <v>302</v>
      </c>
      <c r="M13" s="147" t="s">
        <v>303</v>
      </c>
    </row>
    <row r="14" spans="1:13">
      <c r="A14" s="143">
        <f t="shared" si="0"/>
        <v>13</v>
      </c>
      <c r="B14" s="204"/>
      <c r="C14" s="204"/>
      <c r="D14" s="179"/>
      <c r="E14" s="181"/>
      <c r="F14" s="181"/>
      <c r="G14" s="174"/>
      <c r="H14" s="163" t="s">
        <v>312</v>
      </c>
      <c r="I14" s="148" t="s">
        <v>318</v>
      </c>
      <c r="J14" s="168" t="s">
        <v>318</v>
      </c>
      <c r="K14" s="86" t="s">
        <v>294</v>
      </c>
      <c r="L14" s="145" t="s">
        <v>302</v>
      </c>
      <c r="M14" s="147" t="s">
        <v>303</v>
      </c>
    </row>
    <row r="15" spans="1:13">
      <c r="A15" s="143">
        <f t="shared" si="0"/>
        <v>14</v>
      </c>
      <c r="B15" s="204"/>
      <c r="C15" s="204"/>
      <c r="D15" s="182"/>
      <c r="E15" s="182"/>
      <c r="F15" s="182"/>
      <c r="G15" s="174"/>
      <c r="H15" s="163" t="s">
        <v>319</v>
      </c>
      <c r="I15" s="148" t="s">
        <v>320</v>
      </c>
      <c r="J15" s="168" t="s">
        <v>320</v>
      </c>
      <c r="K15" s="86" t="s">
        <v>293</v>
      </c>
      <c r="L15" s="145" t="s">
        <v>302</v>
      </c>
      <c r="M15" s="147" t="s">
        <v>303</v>
      </c>
    </row>
    <row r="16" spans="1:13">
      <c r="A16" s="143">
        <f t="shared" si="0"/>
        <v>15</v>
      </c>
      <c r="B16" s="204"/>
      <c r="C16" s="204"/>
      <c r="D16" s="182"/>
      <c r="E16" s="182"/>
      <c r="F16" s="182"/>
      <c r="G16" s="174"/>
      <c r="H16" s="163" t="s">
        <v>319</v>
      </c>
      <c r="I16" s="148" t="s">
        <v>321</v>
      </c>
      <c r="J16" s="168" t="s">
        <v>321</v>
      </c>
      <c r="K16" s="86" t="s">
        <v>293</v>
      </c>
      <c r="L16" s="145" t="s">
        <v>302</v>
      </c>
      <c r="M16" s="147" t="s">
        <v>303</v>
      </c>
    </row>
    <row r="17" spans="1:13">
      <c r="A17" s="143">
        <f t="shared" si="0"/>
        <v>16</v>
      </c>
      <c r="B17" s="204"/>
      <c r="C17" s="204"/>
      <c r="D17" s="182"/>
      <c r="E17" s="182"/>
      <c r="F17" s="182"/>
      <c r="G17" s="174"/>
      <c r="H17" s="163" t="s">
        <v>319</v>
      </c>
      <c r="I17" s="148" t="s">
        <v>322</v>
      </c>
      <c r="J17" s="168" t="s">
        <v>322</v>
      </c>
      <c r="K17" s="86" t="s">
        <v>293</v>
      </c>
      <c r="L17" s="145" t="s">
        <v>302</v>
      </c>
      <c r="M17" s="147" t="s">
        <v>303</v>
      </c>
    </row>
    <row r="18" spans="1:13">
      <c r="A18" s="143">
        <f t="shared" si="0"/>
        <v>17</v>
      </c>
      <c r="B18" s="204"/>
      <c r="C18" s="204"/>
      <c r="D18" s="182"/>
      <c r="E18" s="182"/>
      <c r="F18" s="182"/>
      <c r="G18" s="174"/>
      <c r="H18" s="163" t="s">
        <v>319</v>
      </c>
      <c r="I18" s="148" t="s">
        <v>323</v>
      </c>
      <c r="J18" s="168" t="s">
        <v>323</v>
      </c>
      <c r="K18" s="86" t="s">
        <v>293</v>
      </c>
      <c r="L18" s="145" t="s">
        <v>302</v>
      </c>
      <c r="M18" s="147" t="s">
        <v>303</v>
      </c>
    </row>
    <row r="19" spans="1:13">
      <c r="A19" s="143">
        <f t="shared" si="0"/>
        <v>18</v>
      </c>
      <c r="B19" s="204"/>
      <c r="C19" s="204"/>
      <c r="D19" s="182"/>
      <c r="E19" s="182"/>
      <c r="F19" s="182"/>
      <c r="G19" s="174"/>
      <c r="H19" s="163" t="s">
        <v>319</v>
      </c>
      <c r="I19" s="148" t="s">
        <v>324</v>
      </c>
      <c r="J19" s="168" t="s">
        <v>324</v>
      </c>
      <c r="K19" s="86" t="s">
        <v>293</v>
      </c>
      <c r="L19" s="145" t="s">
        <v>302</v>
      </c>
      <c r="M19" s="147" t="s">
        <v>303</v>
      </c>
    </row>
    <row r="20" spans="1:13">
      <c r="A20" s="143">
        <f t="shared" si="0"/>
        <v>19</v>
      </c>
      <c r="B20" s="206"/>
      <c r="C20" s="206"/>
      <c r="D20" s="180"/>
      <c r="E20" s="180"/>
      <c r="F20" s="180"/>
      <c r="G20" s="175"/>
      <c r="H20" s="164" t="s">
        <v>319</v>
      </c>
      <c r="I20" s="167" t="s">
        <v>325</v>
      </c>
      <c r="J20" s="170" t="s">
        <v>325</v>
      </c>
      <c r="K20" s="160" t="s">
        <v>293</v>
      </c>
      <c r="L20" s="161" t="s">
        <v>302</v>
      </c>
      <c r="M20" s="162" t="s">
        <v>303</v>
      </c>
    </row>
    <row r="21" spans="1:13" ht="30">
      <c r="A21" s="143">
        <f t="shared" si="0"/>
        <v>20</v>
      </c>
      <c r="B21" s="184" t="s">
        <v>218</v>
      </c>
      <c r="C21" s="204" t="s">
        <v>218</v>
      </c>
      <c r="D21" s="186" t="s">
        <v>290</v>
      </c>
      <c r="E21" s="181" t="s">
        <v>300</v>
      </c>
      <c r="F21" s="181" t="s">
        <v>290</v>
      </c>
      <c r="G21" s="174" t="s">
        <v>305</v>
      </c>
      <c r="H21" s="148" t="s">
        <v>312</v>
      </c>
      <c r="I21" s="148" t="s">
        <v>313</v>
      </c>
      <c r="J21" s="171" t="s">
        <v>313</v>
      </c>
      <c r="K21" s="80" t="s">
        <v>294</v>
      </c>
      <c r="L21" s="145" t="s">
        <v>302</v>
      </c>
      <c r="M21" s="142" t="s">
        <v>307</v>
      </c>
    </row>
    <row r="22" spans="1:13">
      <c r="A22" s="143">
        <f t="shared" si="0"/>
        <v>21</v>
      </c>
      <c r="B22" s="204"/>
      <c r="C22" s="204"/>
      <c r="D22" s="186"/>
      <c r="E22" s="181"/>
      <c r="F22" s="181"/>
      <c r="G22" s="174"/>
      <c r="H22" s="148" t="s">
        <v>312</v>
      </c>
      <c r="I22" s="148" t="s">
        <v>314</v>
      </c>
      <c r="J22" s="171" t="s">
        <v>314</v>
      </c>
      <c r="K22" s="80" t="s">
        <v>294</v>
      </c>
      <c r="L22" s="145" t="s">
        <v>302</v>
      </c>
      <c r="M22" s="142" t="s">
        <v>307</v>
      </c>
    </row>
    <row r="23" spans="1:13">
      <c r="A23" s="143">
        <f t="shared" si="0"/>
        <v>22</v>
      </c>
      <c r="B23" s="204"/>
      <c r="C23" s="204"/>
      <c r="D23" s="186"/>
      <c r="E23" s="181"/>
      <c r="F23" s="181"/>
      <c r="G23" s="174"/>
      <c r="H23" s="148" t="s">
        <v>312</v>
      </c>
      <c r="I23" s="148" t="s">
        <v>315</v>
      </c>
      <c r="J23" s="171" t="s">
        <v>315</v>
      </c>
      <c r="K23" s="80" t="s">
        <v>294</v>
      </c>
      <c r="L23" s="145" t="s">
        <v>302</v>
      </c>
      <c r="M23" s="142" t="s">
        <v>307</v>
      </c>
    </row>
    <row r="24" spans="1:13">
      <c r="A24" s="143">
        <f t="shared" si="0"/>
        <v>23</v>
      </c>
      <c r="B24" s="204"/>
      <c r="C24" s="204"/>
      <c r="D24" s="186"/>
      <c r="E24" s="181"/>
      <c r="F24" s="181"/>
      <c r="G24" s="174"/>
      <c r="H24" s="148" t="s">
        <v>312</v>
      </c>
      <c r="I24" s="148" t="s">
        <v>316</v>
      </c>
      <c r="J24" s="171" t="s">
        <v>316</v>
      </c>
      <c r="K24" s="80" t="s">
        <v>294</v>
      </c>
      <c r="L24" s="145" t="s">
        <v>302</v>
      </c>
      <c r="M24" s="142" t="s">
        <v>307</v>
      </c>
    </row>
    <row r="25" spans="1:13">
      <c r="A25" s="143">
        <f t="shared" si="0"/>
        <v>24</v>
      </c>
      <c r="B25" s="204"/>
      <c r="C25" s="204"/>
      <c r="D25" s="186"/>
      <c r="E25" s="181"/>
      <c r="F25" s="181"/>
      <c r="G25" s="174"/>
      <c r="H25" s="148" t="s">
        <v>312</v>
      </c>
      <c r="I25" s="148" t="s">
        <v>317</v>
      </c>
      <c r="J25" s="171" t="s">
        <v>317</v>
      </c>
      <c r="K25" s="80" t="s">
        <v>294</v>
      </c>
      <c r="L25" s="145" t="s">
        <v>302</v>
      </c>
      <c r="M25" s="142" t="s">
        <v>307</v>
      </c>
    </row>
    <row r="26" spans="1:13">
      <c r="A26" s="143">
        <f t="shared" si="0"/>
        <v>25</v>
      </c>
      <c r="B26" s="204"/>
      <c r="C26" s="204"/>
      <c r="D26" s="186"/>
      <c r="E26" s="181"/>
      <c r="F26" s="181"/>
      <c r="G26" s="174"/>
      <c r="H26" s="148" t="s">
        <v>312</v>
      </c>
      <c r="I26" s="148" t="s">
        <v>318</v>
      </c>
      <c r="J26" s="171" t="s">
        <v>318</v>
      </c>
      <c r="K26" s="80" t="s">
        <v>294</v>
      </c>
      <c r="L26" s="249" t="s">
        <v>302</v>
      </c>
      <c r="M26" s="142" t="s">
        <v>307</v>
      </c>
    </row>
    <row r="27" spans="1:13">
      <c r="A27" s="143">
        <f t="shared" si="0"/>
        <v>26</v>
      </c>
      <c r="B27" s="205"/>
      <c r="C27" s="206"/>
      <c r="D27" s="183"/>
      <c r="E27" s="183"/>
      <c r="F27" s="183"/>
      <c r="G27" s="176"/>
      <c r="H27" s="159" t="s">
        <v>290</v>
      </c>
      <c r="I27" s="159" t="s">
        <v>290</v>
      </c>
      <c r="J27" s="169" t="s">
        <v>306</v>
      </c>
      <c r="K27" s="165" t="s">
        <v>293</v>
      </c>
      <c r="L27" s="167" t="s">
        <v>290</v>
      </c>
      <c r="M27" s="166" t="s">
        <v>307</v>
      </c>
    </row>
    <row r="28" spans="1:13">
      <c r="A28" s="143">
        <f t="shared" si="0"/>
        <v>27</v>
      </c>
      <c r="B28" s="184" t="s">
        <v>304</v>
      </c>
      <c r="C28" s="204" t="s">
        <v>304</v>
      </c>
      <c r="D28" s="186" t="s">
        <v>290</v>
      </c>
      <c r="E28" s="181" t="s">
        <v>300</v>
      </c>
      <c r="F28" s="181" t="s">
        <v>290</v>
      </c>
      <c r="G28" s="177" t="s">
        <v>301</v>
      </c>
      <c r="H28" s="148" t="s">
        <v>312</v>
      </c>
      <c r="I28" s="148" t="s">
        <v>313</v>
      </c>
      <c r="J28" s="171" t="s">
        <v>313</v>
      </c>
      <c r="K28" s="80" t="s">
        <v>294</v>
      </c>
      <c r="L28" s="148" t="s">
        <v>302</v>
      </c>
      <c r="M28" s="142" t="s">
        <v>307</v>
      </c>
    </row>
    <row r="29" spans="1:13">
      <c r="A29" s="143">
        <f t="shared" si="0"/>
        <v>28</v>
      </c>
      <c r="B29" s="204"/>
      <c r="C29" s="204"/>
      <c r="D29" s="186"/>
      <c r="E29" s="181"/>
      <c r="F29" s="181"/>
      <c r="H29" s="148" t="s">
        <v>312</v>
      </c>
      <c r="I29" s="148" t="s">
        <v>314</v>
      </c>
      <c r="J29" s="171" t="s">
        <v>314</v>
      </c>
      <c r="K29" s="80" t="s">
        <v>294</v>
      </c>
      <c r="L29" s="148" t="s">
        <v>302</v>
      </c>
      <c r="M29" s="142" t="s">
        <v>307</v>
      </c>
    </row>
    <row r="30" spans="1:13">
      <c r="A30" s="143">
        <f t="shared" si="0"/>
        <v>29</v>
      </c>
      <c r="B30" s="204"/>
      <c r="C30" s="204"/>
      <c r="D30" s="186"/>
      <c r="E30" s="181"/>
      <c r="F30" s="181"/>
      <c r="H30" s="148" t="s">
        <v>312</v>
      </c>
      <c r="I30" s="148" t="s">
        <v>315</v>
      </c>
      <c r="J30" s="171" t="s">
        <v>315</v>
      </c>
      <c r="K30" s="80" t="s">
        <v>294</v>
      </c>
      <c r="L30" s="148" t="s">
        <v>302</v>
      </c>
      <c r="M30" s="142" t="s">
        <v>307</v>
      </c>
    </row>
    <row r="31" spans="1:13">
      <c r="A31" s="143">
        <f t="shared" si="0"/>
        <v>30</v>
      </c>
      <c r="B31" s="204"/>
      <c r="C31" s="204"/>
      <c r="D31" s="186"/>
      <c r="E31" s="181"/>
      <c r="F31" s="181"/>
      <c r="H31" s="148" t="s">
        <v>312</v>
      </c>
      <c r="I31" s="148" t="s">
        <v>316</v>
      </c>
      <c r="J31" s="171" t="s">
        <v>316</v>
      </c>
      <c r="K31" s="80" t="s">
        <v>294</v>
      </c>
      <c r="L31" s="148" t="s">
        <v>302</v>
      </c>
      <c r="M31" s="142" t="s">
        <v>307</v>
      </c>
    </row>
    <row r="32" spans="1:13">
      <c r="A32" s="143">
        <f t="shared" si="0"/>
        <v>31</v>
      </c>
      <c r="B32" s="204"/>
      <c r="C32" s="204"/>
      <c r="D32" s="186"/>
      <c r="E32" s="181"/>
      <c r="F32" s="181"/>
      <c r="H32" s="148" t="s">
        <v>312</v>
      </c>
      <c r="I32" s="148" t="s">
        <v>317</v>
      </c>
      <c r="J32" s="171" t="s">
        <v>317</v>
      </c>
      <c r="K32" s="80" t="s">
        <v>294</v>
      </c>
      <c r="L32" s="148" t="s">
        <v>302</v>
      </c>
      <c r="M32" s="142" t="s">
        <v>307</v>
      </c>
    </row>
    <row r="33" spans="1:13">
      <c r="A33" s="143">
        <f t="shared" si="0"/>
        <v>32</v>
      </c>
      <c r="B33" s="204"/>
      <c r="C33" s="204"/>
      <c r="D33" s="186"/>
      <c r="E33" s="181"/>
      <c r="F33" s="181"/>
      <c r="H33" s="148" t="s">
        <v>312</v>
      </c>
      <c r="I33" s="148" t="s">
        <v>318</v>
      </c>
      <c r="J33" s="171" t="s">
        <v>318</v>
      </c>
      <c r="K33" s="80" t="s">
        <v>294</v>
      </c>
      <c r="L33" s="148" t="s">
        <v>302</v>
      </c>
      <c r="M33" s="142" t="s">
        <v>307</v>
      </c>
    </row>
    <row r="34" spans="1:13">
      <c r="A34" s="143">
        <f t="shared" si="0"/>
        <v>33</v>
      </c>
      <c r="B34" s="186"/>
      <c r="H34" s="146" t="s">
        <v>290</v>
      </c>
      <c r="I34" s="146" t="s">
        <v>290</v>
      </c>
      <c r="J34" s="171" t="s">
        <v>292</v>
      </c>
      <c r="K34" s="80" t="s">
        <v>293</v>
      </c>
      <c r="L34" s="148" t="s">
        <v>309</v>
      </c>
      <c r="M34" s="142" t="s">
        <v>310</v>
      </c>
    </row>
    <row r="35" spans="1:13" ht="15.75" thickBot="1">
      <c r="A35" s="143">
        <f t="shared" si="0"/>
        <v>34</v>
      </c>
      <c r="B35" s="207"/>
      <c r="C35" s="185"/>
      <c r="D35" s="185"/>
      <c r="E35" s="185"/>
      <c r="F35" s="185"/>
      <c r="G35" s="178"/>
      <c r="H35" s="150" t="s">
        <v>290</v>
      </c>
      <c r="I35" s="150" t="s">
        <v>290</v>
      </c>
      <c r="J35" s="172" t="s">
        <v>308</v>
      </c>
      <c r="K35" s="149" t="s">
        <v>294</v>
      </c>
      <c r="L35" s="250" t="s">
        <v>290</v>
      </c>
      <c r="M35" s="151" t="s">
        <v>311</v>
      </c>
    </row>
    <row r="36" spans="1:13" ht="30">
      <c r="A36" s="143">
        <f t="shared" si="0"/>
        <v>35</v>
      </c>
      <c r="B36" s="184" t="s">
        <v>329</v>
      </c>
      <c r="C36" s="204" t="s">
        <v>326</v>
      </c>
      <c r="D36" s="186" t="s">
        <v>290</v>
      </c>
      <c r="E36" s="186" t="s">
        <v>327</v>
      </c>
      <c r="F36" s="186" t="s">
        <v>328</v>
      </c>
      <c r="G36" s="177" t="s">
        <v>301</v>
      </c>
      <c r="H36" s="188" t="s">
        <v>330</v>
      </c>
      <c r="I36" s="188" t="s">
        <v>331</v>
      </c>
      <c r="J36" s="189" t="s">
        <v>332</v>
      </c>
      <c r="K36" s="190" t="s">
        <v>294</v>
      </c>
      <c r="L36" s="241" t="s">
        <v>333</v>
      </c>
      <c r="M36" s="191" t="s">
        <v>334</v>
      </c>
    </row>
    <row r="37" spans="1:13" ht="30">
      <c r="A37" s="143">
        <f t="shared" si="0"/>
        <v>36</v>
      </c>
      <c r="B37" s="186"/>
      <c r="H37" s="188" t="s">
        <v>330</v>
      </c>
      <c r="I37" s="188" t="s">
        <v>331</v>
      </c>
      <c r="J37" s="189" t="s">
        <v>335</v>
      </c>
      <c r="K37" s="190" t="s">
        <v>293</v>
      </c>
      <c r="L37" s="241" t="s">
        <v>336</v>
      </c>
      <c r="M37" s="191" t="s">
        <v>334</v>
      </c>
    </row>
    <row r="38" spans="1:13" ht="30">
      <c r="A38" s="143">
        <f t="shared" si="0"/>
        <v>37</v>
      </c>
      <c r="B38" s="186"/>
      <c r="H38" s="188" t="s">
        <v>330</v>
      </c>
      <c r="I38" s="188" t="s">
        <v>331</v>
      </c>
      <c r="J38" s="189" t="s">
        <v>337</v>
      </c>
      <c r="K38" s="190" t="s">
        <v>293</v>
      </c>
      <c r="L38" s="241" t="s">
        <v>336</v>
      </c>
      <c r="M38" s="191" t="s">
        <v>338</v>
      </c>
    </row>
    <row r="39" spans="1:13" ht="30">
      <c r="A39" s="143">
        <f t="shared" si="0"/>
        <v>38</v>
      </c>
      <c r="B39" s="186"/>
      <c r="H39" s="188" t="s">
        <v>330</v>
      </c>
      <c r="I39" s="188" t="s">
        <v>331</v>
      </c>
      <c r="J39" s="189" t="s">
        <v>339</v>
      </c>
      <c r="K39" s="190" t="s">
        <v>294</v>
      </c>
      <c r="L39" s="241" t="s">
        <v>336</v>
      </c>
      <c r="M39" s="191" t="s">
        <v>338</v>
      </c>
    </row>
    <row r="40" spans="1:13" ht="30">
      <c r="A40" s="143">
        <f t="shared" si="0"/>
        <v>39</v>
      </c>
      <c r="B40" s="186"/>
      <c r="H40" s="188" t="s">
        <v>330</v>
      </c>
      <c r="I40" s="188" t="s">
        <v>331</v>
      </c>
      <c r="J40" s="189" t="s">
        <v>340</v>
      </c>
      <c r="K40" s="190" t="s">
        <v>293</v>
      </c>
      <c r="L40" s="241" t="s">
        <v>336</v>
      </c>
      <c r="M40" s="191" t="s">
        <v>341</v>
      </c>
    </row>
    <row r="41" spans="1:13" ht="30">
      <c r="A41" s="143">
        <f t="shared" si="0"/>
        <v>40</v>
      </c>
      <c r="B41" s="186"/>
      <c r="H41" s="188" t="s">
        <v>330</v>
      </c>
      <c r="I41" s="188" t="s">
        <v>331</v>
      </c>
      <c r="J41" s="189" t="s">
        <v>337</v>
      </c>
      <c r="K41" s="190" t="s">
        <v>342</v>
      </c>
      <c r="L41" s="241" t="s">
        <v>336</v>
      </c>
      <c r="M41" s="191" t="s">
        <v>343</v>
      </c>
    </row>
    <row r="42" spans="1:13" ht="30">
      <c r="A42" s="143">
        <f t="shared" si="0"/>
        <v>41</v>
      </c>
      <c r="B42" s="186"/>
      <c r="H42" s="188" t="s">
        <v>330</v>
      </c>
      <c r="I42" s="188" t="s">
        <v>331</v>
      </c>
      <c r="J42" s="189" t="s">
        <v>344</v>
      </c>
      <c r="K42" s="190" t="s">
        <v>342</v>
      </c>
      <c r="L42" s="241" t="s">
        <v>336</v>
      </c>
      <c r="M42" s="191" t="s">
        <v>345</v>
      </c>
    </row>
    <row r="43" spans="1:13" ht="30">
      <c r="A43" s="143">
        <f t="shared" si="0"/>
        <v>42</v>
      </c>
      <c r="B43" s="186"/>
      <c r="H43" s="188" t="s">
        <v>330</v>
      </c>
      <c r="I43" s="188" t="s">
        <v>346</v>
      </c>
      <c r="J43" s="189" t="s">
        <v>340</v>
      </c>
      <c r="K43" s="190" t="s">
        <v>293</v>
      </c>
      <c r="L43" s="241" t="s">
        <v>333</v>
      </c>
      <c r="M43" s="191" t="s">
        <v>334</v>
      </c>
    </row>
    <row r="44" spans="1:13" ht="30">
      <c r="A44" s="143">
        <f t="shared" si="0"/>
        <v>43</v>
      </c>
      <c r="B44" s="186"/>
      <c r="H44" s="188" t="s">
        <v>330</v>
      </c>
      <c r="I44" s="188" t="s">
        <v>346</v>
      </c>
      <c r="J44" s="189" t="s">
        <v>347</v>
      </c>
      <c r="K44" s="190" t="s">
        <v>294</v>
      </c>
      <c r="L44" s="241" t="s">
        <v>348</v>
      </c>
      <c r="M44" s="191" t="s">
        <v>334</v>
      </c>
    </row>
    <row r="45" spans="1:13" ht="30">
      <c r="A45" s="143">
        <f t="shared" si="0"/>
        <v>44</v>
      </c>
      <c r="B45" s="186"/>
      <c r="H45" s="188" t="s">
        <v>330</v>
      </c>
      <c r="I45" s="188" t="s">
        <v>346</v>
      </c>
      <c r="J45" s="189" t="s">
        <v>349</v>
      </c>
      <c r="K45" s="190" t="s">
        <v>294</v>
      </c>
      <c r="L45" s="241" t="s">
        <v>336</v>
      </c>
      <c r="M45" s="191" t="s">
        <v>338</v>
      </c>
    </row>
    <row r="46" spans="1:13" ht="30">
      <c r="A46" s="143">
        <f t="shared" si="0"/>
        <v>45</v>
      </c>
      <c r="B46" s="186"/>
      <c r="H46" s="188" t="s">
        <v>330</v>
      </c>
      <c r="I46" s="188" t="s">
        <v>346</v>
      </c>
      <c r="J46" s="189" t="s">
        <v>350</v>
      </c>
      <c r="K46" s="190" t="s">
        <v>293</v>
      </c>
      <c r="L46" s="241" t="s">
        <v>336</v>
      </c>
      <c r="M46" s="191" t="s">
        <v>338</v>
      </c>
    </row>
    <row r="47" spans="1:13" ht="30">
      <c r="A47" s="143">
        <f t="shared" si="0"/>
        <v>46</v>
      </c>
      <c r="B47" s="186"/>
      <c r="H47" s="188" t="s">
        <v>330</v>
      </c>
      <c r="I47" s="188" t="s">
        <v>346</v>
      </c>
      <c r="J47" s="189" t="s">
        <v>332</v>
      </c>
      <c r="K47" s="190" t="s">
        <v>294</v>
      </c>
      <c r="L47" s="241" t="s">
        <v>336</v>
      </c>
      <c r="M47" s="191" t="s">
        <v>341</v>
      </c>
    </row>
    <row r="48" spans="1:13" ht="30">
      <c r="A48" s="143">
        <f t="shared" si="0"/>
        <v>47</v>
      </c>
      <c r="B48" s="186"/>
      <c r="H48" s="188" t="s">
        <v>330</v>
      </c>
      <c r="I48" s="188" t="s">
        <v>346</v>
      </c>
      <c r="J48" s="189" t="s">
        <v>349</v>
      </c>
      <c r="K48" s="190" t="s">
        <v>293</v>
      </c>
      <c r="L48" s="241" t="s">
        <v>336</v>
      </c>
      <c r="M48" s="191" t="s">
        <v>343</v>
      </c>
    </row>
    <row r="49" spans="1:13">
      <c r="A49" s="143">
        <f t="shared" si="0"/>
        <v>48</v>
      </c>
      <c r="B49" s="208"/>
      <c r="C49" s="183"/>
      <c r="D49" s="183"/>
      <c r="E49" s="183"/>
      <c r="F49" s="183"/>
      <c r="G49" s="176"/>
      <c r="H49" s="180" t="s">
        <v>330</v>
      </c>
      <c r="I49" s="180" t="s">
        <v>346</v>
      </c>
      <c r="J49" s="192" t="s">
        <v>347</v>
      </c>
      <c r="K49" s="193" t="s">
        <v>293</v>
      </c>
      <c r="L49" s="251" t="s">
        <v>336</v>
      </c>
      <c r="M49" s="194" t="s">
        <v>345</v>
      </c>
    </row>
    <row r="50" spans="1:13" ht="45">
      <c r="A50" s="143">
        <f t="shared" si="0"/>
        <v>49</v>
      </c>
      <c r="B50" s="184" t="s">
        <v>352</v>
      </c>
      <c r="C50" s="184" t="s">
        <v>351</v>
      </c>
      <c r="D50" s="186" t="s">
        <v>290</v>
      </c>
      <c r="E50" s="186" t="s">
        <v>327</v>
      </c>
      <c r="F50" s="186" t="s">
        <v>290</v>
      </c>
      <c r="G50" s="177" t="s">
        <v>301</v>
      </c>
      <c r="H50" s="188" t="s">
        <v>330</v>
      </c>
      <c r="I50" s="188" t="s">
        <v>331</v>
      </c>
      <c r="J50" s="189" t="s">
        <v>344</v>
      </c>
      <c r="K50" s="190" t="s">
        <v>293</v>
      </c>
      <c r="L50" s="241" t="s">
        <v>336</v>
      </c>
      <c r="M50" s="191" t="s">
        <v>353</v>
      </c>
    </row>
    <row r="51" spans="1:13" ht="30">
      <c r="A51" s="143">
        <f t="shared" si="0"/>
        <v>50</v>
      </c>
      <c r="B51" s="186"/>
      <c r="H51" s="188" t="s">
        <v>330</v>
      </c>
      <c r="I51" s="188" t="s">
        <v>331</v>
      </c>
      <c r="J51" s="189" t="s">
        <v>337</v>
      </c>
      <c r="K51" s="190" t="s">
        <v>293</v>
      </c>
      <c r="L51" s="241" t="s">
        <v>336</v>
      </c>
      <c r="M51" s="191" t="s">
        <v>354</v>
      </c>
    </row>
    <row r="52" spans="1:13" ht="30">
      <c r="A52" s="143">
        <f t="shared" si="0"/>
        <v>51</v>
      </c>
      <c r="B52" s="186"/>
      <c r="H52" s="188" t="s">
        <v>330</v>
      </c>
      <c r="I52" s="188" t="s">
        <v>331</v>
      </c>
      <c r="J52" s="189" t="s">
        <v>355</v>
      </c>
      <c r="K52" s="190" t="s">
        <v>342</v>
      </c>
      <c r="L52" s="241" t="s">
        <v>336</v>
      </c>
      <c r="M52" s="191" t="s">
        <v>345</v>
      </c>
    </row>
    <row r="53" spans="1:13">
      <c r="A53" s="143">
        <f t="shared" si="0"/>
        <v>52</v>
      </c>
      <c r="B53" s="186"/>
      <c r="H53" s="188" t="s">
        <v>330</v>
      </c>
      <c r="I53" s="188" t="s">
        <v>331</v>
      </c>
      <c r="J53" s="189" t="s">
        <v>347</v>
      </c>
      <c r="K53" s="190" t="s">
        <v>342</v>
      </c>
      <c r="L53" s="241" t="s">
        <v>336</v>
      </c>
      <c r="M53" s="191" t="s">
        <v>353</v>
      </c>
    </row>
    <row r="54" spans="1:13" ht="30">
      <c r="A54" s="143">
        <f t="shared" si="0"/>
        <v>53</v>
      </c>
      <c r="B54" s="186"/>
      <c r="H54" s="188" t="s">
        <v>330</v>
      </c>
      <c r="I54" s="188" t="s">
        <v>331</v>
      </c>
      <c r="J54" s="189" t="s">
        <v>349</v>
      </c>
      <c r="K54" s="190" t="s">
        <v>342</v>
      </c>
      <c r="L54" s="241" t="s">
        <v>336</v>
      </c>
      <c r="M54" s="191" t="s">
        <v>354</v>
      </c>
    </row>
    <row r="55" spans="1:13" ht="30.75" thickBot="1">
      <c r="A55" s="143">
        <f t="shared" si="0"/>
        <v>54</v>
      </c>
      <c r="B55" s="209"/>
      <c r="C55" s="185"/>
      <c r="D55" s="185"/>
      <c r="E55" s="185"/>
      <c r="F55" s="185"/>
      <c r="G55" s="178"/>
      <c r="H55" s="195" t="s">
        <v>330</v>
      </c>
      <c r="I55" s="195" t="s">
        <v>331</v>
      </c>
      <c r="J55" s="196" t="s">
        <v>350</v>
      </c>
      <c r="K55" s="197" t="s">
        <v>293</v>
      </c>
      <c r="L55" s="242" t="s">
        <v>336</v>
      </c>
      <c r="M55" s="231" t="s">
        <v>345</v>
      </c>
    </row>
    <row r="56" spans="1:13" ht="45">
      <c r="A56" s="143">
        <f t="shared" si="0"/>
        <v>55</v>
      </c>
      <c r="B56" s="184" t="s">
        <v>368</v>
      </c>
      <c r="C56" s="204" t="s">
        <v>356</v>
      </c>
      <c r="D56" s="186" t="s">
        <v>290</v>
      </c>
      <c r="E56" s="173" t="s">
        <v>357</v>
      </c>
      <c r="F56" s="186" t="s">
        <v>290</v>
      </c>
      <c r="G56" s="177" t="s">
        <v>358</v>
      </c>
      <c r="H56" s="188" t="s">
        <v>359</v>
      </c>
      <c r="I56" s="188" t="s">
        <v>360</v>
      </c>
      <c r="J56" s="189" t="s">
        <v>361</v>
      </c>
      <c r="K56" s="190" t="s">
        <v>293</v>
      </c>
      <c r="L56" s="241" t="s">
        <v>362</v>
      </c>
      <c r="M56" s="191" t="s">
        <v>363</v>
      </c>
    </row>
    <row r="57" spans="1:13" ht="30">
      <c r="A57" s="143">
        <f t="shared" si="0"/>
        <v>56</v>
      </c>
      <c r="B57" s="186"/>
      <c r="H57" s="188" t="s">
        <v>359</v>
      </c>
      <c r="I57" s="188" t="s">
        <v>360</v>
      </c>
      <c r="J57" s="189" t="s">
        <v>364</v>
      </c>
      <c r="K57" s="190" t="s">
        <v>294</v>
      </c>
      <c r="L57" s="241" t="s">
        <v>365</v>
      </c>
      <c r="M57" s="191" t="s">
        <v>363</v>
      </c>
    </row>
    <row r="58" spans="1:13" ht="30">
      <c r="A58" s="143">
        <f t="shared" si="0"/>
        <v>57</v>
      </c>
      <c r="B58" s="186"/>
      <c r="H58" s="188" t="s">
        <v>359</v>
      </c>
      <c r="I58" s="188" t="s">
        <v>360</v>
      </c>
      <c r="J58" s="189" t="s">
        <v>361</v>
      </c>
      <c r="K58" s="190" t="s">
        <v>293</v>
      </c>
      <c r="L58" s="241" t="s">
        <v>362</v>
      </c>
      <c r="M58" s="191" t="s">
        <v>366</v>
      </c>
    </row>
    <row r="59" spans="1:13" ht="45">
      <c r="A59" s="143">
        <f t="shared" si="0"/>
        <v>58</v>
      </c>
      <c r="B59" s="186"/>
      <c r="H59" s="188" t="s">
        <v>359</v>
      </c>
      <c r="I59" s="188" t="s">
        <v>360</v>
      </c>
      <c r="J59" s="189" t="s">
        <v>367</v>
      </c>
      <c r="K59" s="190" t="s">
        <v>294</v>
      </c>
      <c r="L59" s="241" t="s">
        <v>362</v>
      </c>
      <c r="M59" s="191" t="s">
        <v>366</v>
      </c>
    </row>
    <row r="60" spans="1:13" ht="30">
      <c r="A60" s="143">
        <f t="shared" si="0"/>
        <v>59</v>
      </c>
      <c r="B60" s="210"/>
      <c r="C60" s="211"/>
      <c r="D60" s="211"/>
      <c r="E60" s="211"/>
      <c r="F60" s="211"/>
      <c r="H60" s="188" t="s">
        <v>359</v>
      </c>
      <c r="I60" s="188" t="s">
        <v>373</v>
      </c>
      <c r="J60" s="189" t="s">
        <v>374</v>
      </c>
      <c r="K60" s="190" t="s">
        <v>293</v>
      </c>
      <c r="L60" s="241" t="s">
        <v>362</v>
      </c>
      <c r="M60" s="191" t="s">
        <v>363</v>
      </c>
    </row>
    <row r="61" spans="1:13" ht="30">
      <c r="A61" s="143">
        <f t="shared" si="0"/>
        <v>60</v>
      </c>
      <c r="B61" s="210"/>
      <c r="C61" s="211"/>
      <c r="D61" s="211"/>
      <c r="E61" s="211"/>
      <c r="F61" s="211"/>
      <c r="H61" s="188" t="s">
        <v>359</v>
      </c>
      <c r="I61" s="188" t="s">
        <v>373</v>
      </c>
      <c r="J61" s="189" t="s">
        <v>364</v>
      </c>
      <c r="K61" s="190" t="s">
        <v>294</v>
      </c>
      <c r="L61" s="241" t="s">
        <v>365</v>
      </c>
      <c r="M61" s="191" t="s">
        <v>363</v>
      </c>
    </row>
    <row r="62" spans="1:13" ht="45">
      <c r="A62" s="143">
        <f t="shared" si="0"/>
        <v>61</v>
      </c>
      <c r="B62" s="210"/>
      <c r="C62" s="211"/>
      <c r="D62" s="211"/>
      <c r="E62" s="211"/>
      <c r="F62" s="211"/>
      <c r="H62" s="188" t="s">
        <v>359</v>
      </c>
      <c r="I62" s="188" t="s">
        <v>373</v>
      </c>
      <c r="J62" s="189" t="s">
        <v>375</v>
      </c>
      <c r="K62" s="190" t="s">
        <v>293</v>
      </c>
      <c r="L62" s="241" t="s">
        <v>362</v>
      </c>
      <c r="M62" s="191" t="s">
        <v>366</v>
      </c>
    </row>
    <row r="63" spans="1:13" ht="45">
      <c r="A63" s="143">
        <f t="shared" si="0"/>
        <v>62</v>
      </c>
      <c r="B63" s="208"/>
      <c r="C63" s="183"/>
      <c r="D63" s="183"/>
      <c r="E63" s="183"/>
      <c r="F63" s="183"/>
      <c r="G63" s="176"/>
      <c r="H63" s="180" t="s">
        <v>359</v>
      </c>
      <c r="I63" s="180" t="s">
        <v>373</v>
      </c>
      <c r="J63" s="192" t="s">
        <v>367</v>
      </c>
      <c r="K63" s="193" t="s">
        <v>294</v>
      </c>
      <c r="L63" s="251" t="s">
        <v>362</v>
      </c>
      <c r="M63" s="194" t="s">
        <v>366</v>
      </c>
    </row>
    <row r="64" spans="1:13" ht="45">
      <c r="A64" s="143">
        <f t="shared" si="0"/>
        <v>63</v>
      </c>
      <c r="B64" s="184" t="s">
        <v>369</v>
      </c>
      <c r="C64" s="204" t="s">
        <v>356</v>
      </c>
      <c r="D64" s="186" t="s">
        <v>290</v>
      </c>
      <c r="E64" s="173" t="s">
        <v>371</v>
      </c>
      <c r="F64" s="186" t="s">
        <v>290</v>
      </c>
      <c r="G64" s="177" t="s">
        <v>370</v>
      </c>
      <c r="H64" s="188" t="s">
        <v>359</v>
      </c>
      <c r="I64" s="188" t="s">
        <v>360</v>
      </c>
      <c r="J64" s="189" t="s">
        <v>361</v>
      </c>
      <c r="K64" s="190" t="s">
        <v>293</v>
      </c>
      <c r="L64" s="241" t="s">
        <v>362</v>
      </c>
      <c r="M64" s="191" t="s">
        <v>372</v>
      </c>
    </row>
    <row r="65" spans="1:13" ht="45">
      <c r="A65" s="143">
        <f t="shared" si="0"/>
        <v>64</v>
      </c>
      <c r="B65" s="186"/>
      <c r="H65" s="188" t="s">
        <v>359</v>
      </c>
      <c r="I65" s="188" t="s">
        <v>360</v>
      </c>
      <c r="J65" s="189" t="s">
        <v>367</v>
      </c>
      <c r="K65" s="190" t="s">
        <v>294</v>
      </c>
      <c r="L65" s="241" t="s">
        <v>362</v>
      </c>
      <c r="M65" s="191" t="s">
        <v>372</v>
      </c>
    </row>
    <row r="66" spans="1:13" ht="30">
      <c r="A66" s="143">
        <f t="shared" si="0"/>
        <v>65</v>
      </c>
      <c r="B66" s="186"/>
      <c r="H66" s="188" t="s">
        <v>359</v>
      </c>
      <c r="I66" s="188" t="s">
        <v>373</v>
      </c>
      <c r="J66" s="189" t="s">
        <v>374</v>
      </c>
      <c r="K66" s="190" t="s">
        <v>293</v>
      </c>
      <c r="L66" s="241" t="s">
        <v>362</v>
      </c>
      <c r="M66" s="191" t="s">
        <v>372</v>
      </c>
    </row>
    <row r="67" spans="1:13" ht="45">
      <c r="A67" s="143">
        <f t="shared" si="0"/>
        <v>66</v>
      </c>
      <c r="B67" s="208"/>
      <c r="C67" s="183"/>
      <c r="D67" s="183"/>
      <c r="E67" s="183"/>
      <c r="F67" s="183"/>
      <c r="G67" s="176"/>
      <c r="H67" s="180" t="s">
        <v>359</v>
      </c>
      <c r="I67" s="180" t="s">
        <v>373</v>
      </c>
      <c r="J67" s="192" t="s">
        <v>367</v>
      </c>
      <c r="K67" s="193" t="s">
        <v>294</v>
      </c>
      <c r="L67" s="251" t="s">
        <v>362</v>
      </c>
      <c r="M67" s="194" t="s">
        <v>372</v>
      </c>
    </row>
    <row r="68" spans="1:13" ht="45">
      <c r="A68" s="143">
        <f t="shared" si="0"/>
        <v>67</v>
      </c>
      <c r="B68" s="184" t="s">
        <v>377</v>
      </c>
      <c r="C68" s="204" t="s">
        <v>376</v>
      </c>
      <c r="D68" s="186" t="s">
        <v>290</v>
      </c>
      <c r="E68" s="173" t="s">
        <v>378</v>
      </c>
      <c r="F68" s="186" t="s">
        <v>290</v>
      </c>
      <c r="G68" s="177" t="s">
        <v>379</v>
      </c>
      <c r="H68" s="181" t="s">
        <v>290</v>
      </c>
      <c r="I68" s="181" t="s">
        <v>290</v>
      </c>
      <c r="J68" s="189" t="s">
        <v>367</v>
      </c>
      <c r="K68" s="190" t="s">
        <v>293</v>
      </c>
      <c r="L68" s="241" t="s">
        <v>380</v>
      </c>
      <c r="M68" s="191" t="s">
        <v>381</v>
      </c>
    </row>
    <row r="69" spans="1:13" ht="30">
      <c r="A69" s="143">
        <f t="shared" si="0"/>
        <v>68</v>
      </c>
      <c r="B69" s="208"/>
      <c r="C69" s="183"/>
      <c r="D69" s="183"/>
      <c r="E69" s="183"/>
      <c r="F69" s="183"/>
      <c r="G69" s="176"/>
      <c r="H69" s="198" t="s">
        <v>290</v>
      </c>
      <c r="I69" s="198" t="s">
        <v>290</v>
      </c>
      <c r="J69" s="192" t="s">
        <v>364</v>
      </c>
      <c r="K69" s="193" t="s">
        <v>294</v>
      </c>
      <c r="L69" s="251" t="s">
        <v>380</v>
      </c>
      <c r="M69" s="194" t="s">
        <v>381</v>
      </c>
    </row>
    <row r="70" spans="1:13" ht="45">
      <c r="A70" s="143">
        <f t="shared" si="0"/>
        <v>69</v>
      </c>
      <c r="B70" s="184" t="s">
        <v>377</v>
      </c>
      <c r="C70" s="212" t="s">
        <v>376</v>
      </c>
      <c r="D70" s="213" t="s">
        <v>290</v>
      </c>
      <c r="E70" s="187" t="s">
        <v>382</v>
      </c>
      <c r="F70" s="213" t="s">
        <v>290</v>
      </c>
      <c r="G70" s="214" t="s">
        <v>379</v>
      </c>
      <c r="H70" s="199" t="s">
        <v>290</v>
      </c>
      <c r="I70" s="199" t="s">
        <v>290</v>
      </c>
      <c r="J70" s="200" t="s">
        <v>383</v>
      </c>
      <c r="K70" s="201" t="s">
        <v>293</v>
      </c>
      <c r="L70" s="252" t="s">
        <v>380</v>
      </c>
      <c r="M70" s="232" t="s">
        <v>384</v>
      </c>
    </row>
    <row r="71" spans="1:13" ht="30">
      <c r="A71" s="143">
        <f t="shared" si="0"/>
        <v>70</v>
      </c>
      <c r="B71" s="208"/>
      <c r="C71" s="183"/>
      <c r="D71" s="183"/>
      <c r="E71" s="183"/>
      <c r="F71" s="183"/>
      <c r="G71" s="176"/>
      <c r="H71" s="198" t="s">
        <v>290</v>
      </c>
      <c r="I71" s="198" t="s">
        <v>290</v>
      </c>
      <c r="J71" s="192" t="s">
        <v>364</v>
      </c>
      <c r="K71" s="193" t="s">
        <v>294</v>
      </c>
      <c r="L71" s="251" t="s">
        <v>380</v>
      </c>
      <c r="M71" s="194" t="s">
        <v>384</v>
      </c>
    </row>
    <row r="72" spans="1:13" ht="45">
      <c r="A72" s="143">
        <f t="shared" si="0"/>
        <v>71</v>
      </c>
      <c r="B72" s="184" t="s">
        <v>386</v>
      </c>
      <c r="C72" s="212" t="s">
        <v>385</v>
      </c>
      <c r="D72" s="213" t="s">
        <v>290</v>
      </c>
      <c r="E72" s="186" t="s">
        <v>327</v>
      </c>
      <c r="F72" s="213" t="s">
        <v>290</v>
      </c>
      <c r="G72" s="177" t="s">
        <v>387</v>
      </c>
      <c r="H72" s="181" t="s">
        <v>290</v>
      </c>
      <c r="I72" s="181" t="s">
        <v>290</v>
      </c>
      <c r="J72" s="189" t="s">
        <v>374</v>
      </c>
      <c r="K72" s="190" t="s">
        <v>294</v>
      </c>
      <c r="L72" s="241" t="s">
        <v>362</v>
      </c>
      <c r="M72" s="191" t="s">
        <v>388</v>
      </c>
    </row>
    <row r="73" spans="1:13" ht="30">
      <c r="A73" s="143">
        <f t="shared" si="0"/>
        <v>72</v>
      </c>
      <c r="B73" s="186"/>
      <c r="H73" s="181" t="s">
        <v>290</v>
      </c>
      <c r="I73" s="181" t="s">
        <v>290</v>
      </c>
      <c r="J73" s="189" t="s">
        <v>361</v>
      </c>
      <c r="K73" s="190" t="s">
        <v>293</v>
      </c>
      <c r="L73" s="241" t="s">
        <v>362</v>
      </c>
      <c r="M73" s="191" t="s">
        <v>389</v>
      </c>
    </row>
    <row r="74" spans="1:13" ht="30">
      <c r="A74" s="143">
        <f t="shared" si="0"/>
        <v>73</v>
      </c>
      <c r="H74" s="181" t="s">
        <v>290</v>
      </c>
      <c r="I74" s="181" t="s">
        <v>290</v>
      </c>
      <c r="J74" s="189" t="s">
        <v>390</v>
      </c>
      <c r="K74" s="190" t="s">
        <v>293</v>
      </c>
      <c r="L74" s="241" t="s">
        <v>362</v>
      </c>
      <c r="M74" s="191" t="s">
        <v>391</v>
      </c>
    </row>
    <row r="75" spans="1:13" ht="30.75" thickBot="1">
      <c r="A75" s="143">
        <f t="shared" si="0"/>
        <v>74</v>
      </c>
      <c r="B75" s="215"/>
      <c r="C75" s="185"/>
      <c r="D75" s="185"/>
      <c r="E75" s="185"/>
      <c r="F75" s="185"/>
      <c r="G75" s="178"/>
      <c r="H75" s="202" t="s">
        <v>290</v>
      </c>
      <c r="I75" s="202" t="s">
        <v>290</v>
      </c>
      <c r="J75" s="196" t="s">
        <v>390</v>
      </c>
      <c r="K75" s="197" t="s">
        <v>293</v>
      </c>
      <c r="L75" s="242" t="s">
        <v>362</v>
      </c>
      <c r="M75" s="231" t="s">
        <v>392</v>
      </c>
    </row>
    <row r="76" spans="1:13" ht="30">
      <c r="A76" s="143">
        <f t="shared" si="0"/>
        <v>75</v>
      </c>
      <c r="B76" s="184" t="s">
        <v>399</v>
      </c>
      <c r="C76" s="184" t="s">
        <v>393</v>
      </c>
      <c r="D76" s="186" t="s">
        <v>290</v>
      </c>
      <c r="E76" s="184" t="s">
        <v>394</v>
      </c>
      <c r="F76" s="186" t="s">
        <v>157</v>
      </c>
      <c r="G76" s="177" t="s">
        <v>395</v>
      </c>
      <c r="H76" s="181" t="s">
        <v>290</v>
      </c>
      <c r="I76" s="181" t="s">
        <v>290</v>
      </c>
      <c r="J76" s="189" t="s">
        <v>361</v>
      </c>
      <c r="K76" s="190" t="s">
        <v>294</v>
      </c>
      <c r="L76" s="241" t="s">
        <v>362</v>
      </c>
      <c r="M76" s="302" t="s">
        <v>396</v>
      </c>
    </row>
    <row r="77" spans="1:13">
      <c r="A77" s="143">
        <f t="shared" si="0"/>
        <v>76</v>
      </c>
      <c r="B77" s="216"/>
      <c r="C77" s="183"/>
      <c r="D77" s="183"/>
      <c r="E77" s="183"/>
      <c r="F77" s="183"/>
      <c r="G77" s="176"/>
      <c r="H77" s="198" t="s">
        <v>290</v>
      </c>
      <c r="I77" s="198" t="s">
        <v>290</v>
      </c>
      <c r="J77" s="192" t="s">
        <v>397</v>
      </c>
      <c r="K77" s="193" t="s">
        <v>293</v>
      </c>
      <c r="L77" s="251" t="s">
        <v>362</v>
      </c>
      <c r="M77" s="194" t="s">
        <v>396</v>
      </c>
    </row>
    <row r="78" spans="1:13" ht="45">
      <c r="A78" s="143">
        <f t="shared" si="0"/>
        <v>77</v>
      </c>
      <c r="B78" s="184" t="s">
        <v>400</v>
      </c>
      <c r="C78" s="184" t="s">
        <v>393</v>
      </c>
      <c r="D78" s="186" t="s">
        <v>290</v>
      </c>
      <c r="E78" s="184" t="s">
        <v>398</v>
      </c>
      <c r="F78" s="186" t="s">
        <v>157</v>
      </c>
      <c r="G78" s="177" t="s">
        <v>398</v>
      </c>
      <c r="H78" s="181" t="s">
        <v>290</v>
      </c>
      <c r="I78" s="181" t="s">
        <v>290</v>
      </c>
      <c r="J78" s="189" t="s">
        <v>397</v>
      </c>
      <c r="K78" s="190" t="s">
        <v>294</v>
      </c>
      <c r="L78" s="241" t="s">
        <v>362</v>
      </c>
      <c r="M78" s="303" t="s">
        <v>396</v>
      </c>
    </row>
    <row r="79" spans="1:13">
      <c r="A79" s="143">
        <f t="shared" si="0"/>
        <v>78</v>
      </c>
      <c r="B79" s="216"/>
      <c r="C79" s="183"/>
      <c r="D79" s="183"/>
      <c r="E79" s="183"/>
      <c r="F79" s="183"/>
      <c r="G79" s="176"/>
      <c r="H79" s="198" t="s">
        <v>290</v>
      </c>
      <c r="I79" s="198" t="s">
        <v>290</v>
      </c>
      <c r="J79" s="192" t="s">
        <v>401</v>
      </c>
      <c r="K79" s="193" t="s">
        <v>293</v>
      </c>
      <c r="L79" s="251" t="s">
        <v>362</v>
      </c>
      <c r="M79" s="304" t="s">
        <v>396</v>
      </c>
    </row>
    <row r="80" spans="1:13" ht="30">
      <c r="A80" s="143">
        <f t="shared" si="0"/>
        <v>79</v>
      </c>
      <c r="B80" s="184" t="s">
        <v>402</v>
      </c>
      <c r="C80" s="184" t="s">
        <v>393</v>
      </c>
      <c r="D80" s="186" t="s">
        <v>290</v>
      </c>
      <c r="E80" s="184" t="s">
        <v>403</v>
      </c>
      <c r="F80" s="186" t="s">
        <v>157</v>
      </c>
      <c r="G80" s="177" t="s">
        <v>406</v>
      </c>
      <c r="H80" s="181" t="s">
        <v>290</v>
      </c>
      <c r="I80" s="181" t="s">
        <v>290</v>
      </c>
      <c r="J80" s="305" t="s">
        <v>401</v>
      </c>
      <c r="K80" s="190" t="s">
        <v>294</v>
      </c>
      <c r="L80" s="241" t="s">
        <v>362</v>
      </c>
      <c r="M80" s="191" t="s">
        <v>396</v>
      </c>
    </row>
    <row r="81" spans="1:13" ht="30">
      <c r="A81" s="143">
        <f t="shared" si="0"/>
        <v>80</v>
      </c>
      <c r="B81" s="216"/>
      <c r="C81" s="183"/>
      <c r="D81" s="183"/>
      <c r="E81" s="183"/>
      <c r="F81" s="183"/>
      <c r="G81" s="176"/>
      <c r="H81" s="198" t="s">
        <v>290</v>
      </c>
      <c r="I81" s="198" t="s">
        <v>290</v>
      </c>
      <c r="J81" s="306" t="s">
        <v>404</v>
      </c>
      <c r="K81" s="193" t="s">
        <v>293</v>
      </c>
      <c r="L81" s="251" t="s">
        <v>362</v>
      </c>
      <c r="M81" s="194" t="s">
        <v>396</v>
      </c>
    </row>
    <row r="82" spans="1:13" ht="45">
      <c r="A82" s="143">
        <f t="shared" si="0"/>
        <v>81</v>
      </c>
      <c r="B82" s="184" t="s">
        <v>413</v>
      </c>
      <c r="C82" s="184" t="s">
        <v>393</v>
      </c>
      <c r="D82" s="184" t="s">
        <v>403</v>
      </c>
      <c r="E82" s="184" t="s">
        <v>405</v>
      </c>
      <c r="F82" s="186" t="s">
        <v>157</v>
      </c>
      <c r="G82" s="177" t="s">
        <v>407</v>
      </c>
      <c r="H82" s="181" t="s">
        <v>290</v>
      </c>
      <c r="I82" s="181" t="s">
        <v>290</v>
      </c>
      <c r="J82" s="305" t="s">
        <v>404</v>
      </c>
      <c r="K82" s="190" t="s">
        <v>294</v>
      </c>
      <c r="L82" s="241" t="s">
        <v>362</v>
      </c>
      <c r="M82" s="191" t="s">
        <v>396</v>
      </c>
    </row>
    <row r="83" spans="1:13" ht="45">
      <c r="A83" s="143">
        <f t="shared" si="0"/>
        <v>82</v>
      </c>
      <c r="H83" s="181" t="s">
        <v>290</v>
      </c>
      <c r="I83" s="181" t="s">
        <v>290</v>
      </c>
      <c r="J83" s="305" t="s">
        <v>408</v>
      </c>
      <c r="K83" s="190" t="s">
        <v>293</v>
      </c>
      <c r="L83" s="241" t="s">
        <v>362</v>
      </c>
      <c r="M83" s="191" t="s">
        <v>409</v>
      </c>
    </row>
    <row r="84" spans="1:13" ht="45">
      <c r="A84" s="143">
        <f t="shared" si="0"/>
        <v>83</v>
      </c>
      <c r="B84" s="216"/>
      <c r="C84" s="183"/>
      <c r="D84" s="183"/>
      <c r="E84" s="183"/>
      <c r="F84" s="183"/>
      <c r="G84" s="176"/>
      <c r="H84" s="198" t="s">
        <v>290</v>
      </c>
      <c r="I84" s="198" t="s">
        <v>290</v>
      </c>
      <c r="J84" s="306" t="s">
        <v>410</v>
      </c>
      <c r="K84" s="193" t="s">
        <v>293</v>
      </c>
      <c r="L84" s="251" t="s">
        <v>362</v>
      </c>
      <c r="M84" s="194" t="s">
        <v>411</v>
      </c>
    </row>
    <row r="85" spans="1:13" ht="45">
      <c r="A85" s="143">
        <f t="shared" si="0"/>
        <v>84</v>
      </c>
      <c r="B85" s="184" t="s">
        <v>414</v>
      </c>
      <c r="C85" s="184" t="s">
        <v>393</v>
      </c>
      <c r="D85" s="184" t="s">
        <v>412</v>
      </c>
      <c r="E85" s="184" t="s">
        <v>405</v>
      </c>
      <c r="F85" s="186" t="s">
        <v>157</v>
      </c>
      <c r="G85" s="177" t="s">
        <v>407</v>
      </c>
      <c r="H85" s="181" t="s">
        <v>290</v>
      </c>
      <c r="I85" s="181" t="s">
        <v>290</v>
      </c>
      <c r="J85" s="189" t="s">
        <v>401</v>
      </c>
      <c r="K85" s="190" t="s">
        <v>294</v>
      </c>
      <c r="L85" s="241" t="s">
        <v>362</v>
      </c>
      <c r="M85" s="191" t="s">
        <v>396</v>
      </c>
    </row>
    <row r="86" spans="1:13" ht="45">
      <c r="A86" s="143">
        <f t="shared" si="0"/>
        <v>85</v>
      </c>
      <c r="H86" s="181" t="s">
        <v>290</v>
      </c>
      <c r="I86" s="181" t="s">
        <v>290</v>
      </c>
      <c r="J86" s="189" t="s">
        <v>408</v>
      </c>
      <c r="K86" s="190" t="s">
        <v>293</v>
      </c>
      <c r="L86" s="241" t="s">
        <v>362</v>
      </c>
      <c r="M86" s="191" t="s">
        <v>409</v>
      </c>
    </row>
    <row r="87" spans="1:13" ht="45">
      <c r="A87" s="143">
        <f t="shared" si="0"/>
        <v>86</v>
      </c>
      <c r="B87" s="216"/>
      <c r="C87" s="183"/>
      <c r="D87" s="183"/>
      <c r="E87" s="183"/>
      <c r="F87" s="183"/>
      <c r="G87" s="176"/>
      <c r="H87" s="198" t="s">
        <v>290</v>
      </c>
      <c r="I87" s="198" t="s">
        <v>290</v>
      </c>
      <c r="J87" s="192" t="s">
        <v>410</v>
      </c>
      <c r="K87" s="193" t="s">
        <v>293</v>
      </c>
      <c r="L87" s="251" t="s">
        <v>362</v>
      </c>
      <c r="M87" s="194" t="s">
        <v>411</v>
      </c>
    </row>
    <row r="88" spans="1:13" ht="45">
      <c r="A88" s="143">
        <f t="shared" si="0"/>
        <v>87</v>
      </c>
      <c r="B88" s="184" t="s">
        <v>418</v>
      </c>
      <c r="C88" s="184" t="s">
        <v>393</v>
      </c>
      <c r="D88" s="184" t="s">
        <v>403</v>
      </c>
      <c r="E88" s="184" t="s">
        <v>415</v>
      </c>
      <c r="F88" s="186" t="s">
        <v>157</v>
      </c>
      <c r="G88" s="177" t="s">
        <v>407</v>
      </c>
      <c r="H88" s="181" t="s">
        <v>290</v>
      </c>
      <c r="I88" s="181" t="s">
        <v>290</v>
      </c>
      <c r="J88" s="189" t="s">
        <v>404</v>
      </c>
      <c r="K88" s="190" t="s">
        <v>294</v>
      </c>
      <c r="L88" s="241" t="s">
        <v>362</v>
      </c>
      <c r="M88" s="191" t="s">
        <v>396</v>
      </c>
    </row>
    <row r="89" spans="1:13" ht="30">
      <c r="A89" s="143">
        <f t="shared" si="0"/>
        <v>88</v>
      </c>
      <c r="B89" s="216"/>
      <c r="C89" s="183"/>
      <c r="D89" s="183"/>
      <c r="E89" s="183"/>
      <c r="F89" s="183"/>
      <c r="G89" s="176"/>
      <c r="H89" s="198" t="s">
        <v>290</v>
      </c>
      <c r="I89" s="198" t="s">
        <v>290</v>
      </c>
      <c r="J89" s="192" t="s">
        <v>361</v>
      </c>
      <c r="K89" s="193" t="s">
        <v>293</v>
      </c>
      <c r="L89" s="251" t="s">
        <v>416</v>
      </c>
      <c r="M89" s="194" t="s">
        <v>396</v>
      </c>
    </row>
    <row r="90" spans="1:13" ht="45">
      <c r="A90" s="143">
        <f t="shared" si="0"/>
        <v>89</v>
      </c>
      <c r="B90" s="184" t="s">
        <v>417</v>
      </c>
      <c r="C90" s="184" t="s">
        <v>393</v>
      </c>
      <c r="D90" s="184" t="s">
        <v>412</v>
      </c>
      <c r="E90" s="184" t="s">
        <v>415</v>
      </c>
      <c r="F90" s="186" t="s">
        <v>157</v>
      </c>
      <c r="G90" s="177" t="s">
        <v>407</v>
      </c>
      <c r="H90" s="181" t="s">
        <v>290</v>
      </c>
      <c r="I90" s="181" t="s">
        <v>290</v>
      </c>
      <c r="J90" s="189" t="s">
        <v>401</v>
      </c>
      <c r="K90" s="190" t="s">
        <v>294</v>
      </c>
      <c r="L90" s="241" t="s">
        <v>362</v>
      </c>
      <c r="M90" s="191" t="s">
        <v>396</v>
      </c>
    </row>
    <row r="91" spans="1:13" ht="30">
      <c r="A91" s="143">
        <f t="shared" ref="A91:A154" si="1">A90+1</f>
        <v>90</v>
      </c>
      <c r="B91" s="216"/>
      <c r="C91" s="183"/>
      <c r="D91" s="183"/>
      <c r="E91" s="183"/>
      <c r="F91" s="183"/>
      <c r="G91" s="176"/>
      <c r="H91" s="198" t="s">
        <v>290</v>
      </c>
      <c r="I91" s="198" t="s">
        <v>290</v>
      </c>
      <c r="J91" s="192" t="s">
        <v>361</v>
      </c>
      <c r="K91" s="193" t="s">
        <v>293</v>
      </c>
      <c r="L91" s="251" t="s">
        <v>416</v>
      </c>
      <c r="M91" s="194" t="s">
        <v>396</v>
      </c>
    </row>
    <row r="92" spans="1:13" ht="60">
      <c r="A92" s="143">
        <f t="shared" si="1"/>
        <v>91</v>
      </c>
      <c r="B92" s="184" t="s">
        <v>420</v>
      </c>
      <c r="C92" s="184" t="s">
        <v>393</v>
      </c>
      <c r="D92" s="186" t="s">
        <v>290</v>
      </c>
      <c r="E92" s="184" t="s">
        <v>419</v>
      </c>
      <c r="F92" s="186" t="s">
        <v>157</v>
      </c>
      <c r="G92" s="177" t="s">
        <v>407</v>
      </c>
      <c r="H92" s="181" t="s">
        <v>290</v>
      </c>
      <c r="I92" s="181" t="s">
        <v>290</v>
      </c>
      <c r="J92" s="189" t="s">
        <v>404</v>
      </c>
      <c r="K92" s="190" t="s">
        <v>294</v>
      </c>
      <c r="L92" s="241" t="s">
        <v>362</v>
      </c>
      <c r="M92" s="191" t="s">
        <v>396</v>
      </c>
    </row>
    <row r="93" spans="1:13" ht="30.75" thickBot="1">
      <c r="A93" s="143">
        <f t="shared" si="1"/>
        <v>92</v>
      </c>
      <c r="B93" s="215"/>
      <c r="C93" s="185"/>
      <c r="D93" s="185"/>
      <c r="E93" s="185"/>
      <c r="F93" s="185"/>
      <c r="G93" s="178"/>
      <c r="H93" s="202" t="s">
        <v>290</v>
      </c>
      <c r="I93" s="202" t="s">
        <v>290</v>
      </c>
      <c r="J93" s="196" t="s">
        <v>421</v>
      </c>
      <c r="K93" s="197" t="s">
        <v>293</v>
      </c>
      <c r="L93" s="242" t="s">
        <v>416</v>
      </c>
      <c r="M93" s="231" t="s">
        <v>396</v>
      </c>
    </row>
    <row r="94" spans="1:13" ht="30">
      <c r="A94" s="143">
        <f t="shared" si="1"/>
        <v>93</v>
      </c>
      <c r="B94" s="184" t="s">
        <v>423</v>
      </c>
      <c r="C94" s="184" t="s">
        <v>422</v>
      </c>
      <c r="D94" s="186" t="s">
        <v>290</v>
      </c>
      <c r="E94" s="184" t="s">
        <v>398</v>
      </c>
      <c r="F94" s="186" t="s">
        <v>157</v>
      </c>
      <c r="G94" s="177" t="s">
        <v>398</v>
      </c>
      <c r="H94" s="181" t="s">
        <v>290</v>
      </c>
      <c r="I94" s="181" t="s">
        <v>290</v>
      </c>
      <c r="J94" s="189" t="s">
        <v>361</v>
      </c>
      <c r="K94" s="190" t="s">
        <v>294</v>
      </c>
      <c r="L94" s="241" t="s">
        <v>362</v>
      </c>
      <c r="M94" s="191" t="s">
        <v>396</v>
      </c>
    </row>
    <row r="95" spans="1:13">
      <c r="A95" s="143">
        <f t="shared" si="1"/>
        <v>94</v>
      </c>
      <c r="B95" s="216"/>
      <c r="C95" s="183"/>
      <c r="D95" s="183"/>
      <c r="E95" s="183"/>
      <c r="F95" s="183"/>
      <c r="G95" s="176"/>
      <c r="H95" s="198" t="s">
        <v>290</v>
      </c>
      <c r="I95" s="198" t="s">
        <v>290</v>
      </c>
      <c r="J95" s="192" t="s">
        <v>401</v>
      </c>
      <c r="K95" s="193" t="s">
        <v>293</v>
      </c>
      <c r="L95" s="251" t="s">
        <v>362</v>
      </c>
      <c r="M95" s="194" t="s">
        <v>396</v>
      </c>
    </row>
    <row r="96" spans="1:13" ht="30">
      <c r="A96" s="143">
        <f t="shared" si="1"/>
        <v>95</v>
      </c>
      <c r="B96" s="184" t="s">
        <v>424</v>
      </c>
      <c r="C96" s="184" t="s">
        <v>422</v>
      </c>
      <c r="D96" s="186" t="s">
        <v>290</v>
      </c>
      <c r="E96" s="184" t="s">
        <v>403</v>
      </c>
      <c r="F96" s="186" t="s">
        <v>157</v>
      </c>
      <c r="G96" s="177" t="s">
        <v>406</v>
      </c>
      <c r="H96" s="181" t="s">
        <v>290</v>
      </c>
      <c r="I96" s="181" t="s">
        <v>290</v>
      </c>
      <c r="J96" s="189" t="s">
        <v>401</v>
      </c>
      <c r="K96" s="190" t="s">
        <v>294</v>
      </c>
      <c r="L96" s="241" t="s">
        <v>362</v>
      </c>
      <c r="M96" s="191" t="s">
        <v>396</v>
      </c>
    </row>
    <row r="97" spans="1:13" ht="30">
      <c r="A97" s="143">
        <f t="shared" si="1"/>
        <v>96</v>
      </c>
      <c r="B97" s="216"/>
      <c r="C97" s="183"/>
      <c r="D97" s="183"/>
      <c r="E97" s="183"/>
      <c r="F97" s="183"/>
      <c r="G97" s="176"/>
      <c r="H97" s="198" t="s">
        <v>290</v>
      </c>
      <c r="I97" s="198" t="s">
        <v>290</v>
      </c>
      <c r="J97" s="192" t="s">
        <v>404</v>
      </c>
      <c r="K97" s="193" t="s">
        <v>293</v>
      </c>
      <c r="L97" s="251" t="s">
        <v>362</v>
      </c>
      <c r="M97" s="194" t="s">
        <v>396</v>
      </c>
    </row>
    <row r="98" spans="1:13" ht="60">
      <c r="A98" s="143">
        <f t="shared" si="1"/>
        <v>97</v>
      </c>
      <c r="B98" s="184" t="s">
        <v>428</v>
      </c>
      <c r="C98" s="184" t="s">
        <v>422</v>
      </c>
      <c r="D98" s="186" t="s">
        <v>290</v>
      </c>
      <c r="E98" s="184" t="s">
        <v>405</v>
      </c>
      <c r="F98" s="186" t="s">
        <v>157</v>
      </c>
      <c r="G98" s="177" t="s">
        <v>407</v>
      </c>
      <c r="H98" s="181" t="s">
        <v>290</v>
      </c>
      <c r="I98" s="181" t="s">
        <v>290</v>
      </c>
      <c r="J98" s="189" t="s">
        <v>404</v>
      </c>
      <c r="K98" s="190" t="s">
        <v>294</v>
      </c>
      <c r="L98" s="241" t="s">
        <v>362</v>
      </c>
      <c r="M98" s="191" t="s">
        <v>425</v>
      </c>
    </row>
    <row r="99" spans="1:13" ht="45">
      <c r="A99" s="143">
        <f t="shared" si="1"/>
        <v>98</v>
      </c>
      <c r="H99" s="181" t="s">
        <v>290</v>
      </c>
      <c r="I99" s="181" t="s">
        <v>290</v>
      </c>
      <c r="J99" s="189" t="s">
        <v>408</v>
      </c>
      <c r="K99" s="190" t="s">
        <v>293</v>
      </c>
      <c r="L99" s="241" t="s">
        <v>362</v>
      </c>
      <c r="M99" s="191" t="s">
        <v>409</v>
      </c>
    </row>
    <row r="100" spans="1:13" ht="45">
      <c r="A100" s="143">
        <f t="shared" si="1"/>
        <v>99</v>
      </c>
      <c r="H100" s="181" t="s">
        <v>290</v>
      </c>
      <c r="I100" s="181" t="s">
        <v>290</v>
      </c>
      <c r="J100" s="189" t="s">
        <v>410</v>
      </c>
      <c r="K100" s="190" t="s">
        <v>293</v>
      </c>
      <c r="L100" s="241" t="s">
        <v>362</v>
      </c>
      <c r="M100" s="191" t="s">
        <v>411</v>
      </c>
    </row>
    <row r="101" spans="1:13" ht="30">
      <c r="A101" s="143">
        <f t="shared" si="1"/>
        <v>100</v>
      </c>
      <c r="H101" s="181" t="s">
        <v>290</v>
      </c>
      <c r="I101" s="181" t="s">
        <v>290</v>
      </c>
      <c r="J101" s="189" t="s">
        <v>404</v>
      </c>
      <c r="K101" s="190" t="s">
        <v>294</v>
      </c>
      <c r="L101" s="241" t="s">
        <v>362</v>
      </c>
      <c r="M101" s="191" t="s">
        <v>426</v>
      </c>
    </row>
    <row r="102" spans="1:13" ht="30">
      <c r="A102" s="143">
        <f t="shared" si="1"/>
        <v>101</v>
      </c>
      <c r="H102" s="181" t="s">
        <v>290</v>
      </c>
      <c r="I102" s="181" t="s">
        <v>290</v>
      </c>
      <c r="J102" s="189" t="s">
        <v>361</v>
      </c>
      <c r="K102" s="190" t="s">
        <v>293</v>
      </c>
      <c r="L102" s="241" t="s">
        <v>362</v>
      </c>
      <c r="M102" s="191" t="s">
        <v>426</v>
      </c>
    </row>
    <row r="103" spans="1:13" ht="30">
      <c r="A103" s="143">
        <f t="shared" si="1"/>
        <v>102</v>
      </c>
      <c r="B103" s="217"/>
      <c r="C103" s="211"/>
      <c r="D103" s="211"/>
      <c r="E103" s="211"/>
      <c r="F103" s="211"/>
      <c r="H103" s="181" t="s">
        <v>290</v>
      </c>
      <c r="I103" s="181" t="s">
        <v>290</v>
      </c>
      <c r="J103" s="189" t="s">
        <v>404</v>
      </c>
      <c r="K103" s="190" t="s">
        <v>294</v>
      </c>
      <c r="L103" s="241" t="s">
        <v>362</v>
      </c>
      <c r="M103" s="191" t="s">
        <v>427</v>
      </c>
    </row>
    <row r="104" spans="1:13" ht="30.75" thickBot="1">
      <c r="A104" s="143">
        <f t="shared" si="1"/>
        <v>103</v>
      </c>
      <c r="B104" s="215"/>
      <c r="C104" s="185"/>
      <c r="D104" s="185"/>
      <c r="E104" s="185"/>
      <c r="F104" s="185"/>
      <c r="G104" s="178"/>
      <c r="H104" s="202" t="s">
        <v>290</v>
      </c>
      <c r="I104" s="202" t="s">
        <v>290</v>
      </c>
      <c r="J104" s="196" t="s">
        <v>421</v>
      </c>
      <c r="K104" s="197" t="s">
        <v>293</v>
      </c>
      <c r="L104" s="242" t="s">
        <v>362</v>
      </c>
      <c r="M104" s="231" t="s">
        <v>427</v>
      </c>
    </row>
    <row r="105" spans="1:13" ht="30">
      <c r="A105" s="143">
        <f t="shared" si="1"/>
        <v>104</v>
      </c>
      <c r="B105" s="184" t="s">
        <v>431</v>
      </c>
      <c r="C105" s="184" t="s">
        <v>429</v>
      </c>
      <c r="D105" s="186" t="s">
        <v>290</v>
      </c>
      <c r="E105" s="184" t="s">
        <v>430</v>
      </c>
      <c r="F105" s="186" t="s">
        <v>157</v>
      </c>
      <c r="G105" s="177" t="s">
        <v>398</v>
      </c>
      <c r="H105" s="181" t="s">
        <v>290</v>
      </c>
      <c r="I105" s="181" t="s">
        <v>290</v>
      </c>
      <c r="J105" s="189" t="s">
        <v>361</v>
      </c>
      <c r="K105" s="190" t="s">
        <v>294</v>
      </c>
      <c r="L105" s="241" t="s">
        <v>362</v>
      </c>
      <c r="M105" s="191" t="s">
        <v>396</v>
      </c>
    </row>
    <row r="106" spans="1:13">
      <c r="A106" s="143">
        <f t="shared" si="1"/>
        <v>105</v>
      </c>
      <c r="B106" s="216"/>
      <c r="C106" s="183"/>
      <c r="D106" s="183"/>
      <c r="E106" s="183"/>
      <c r="F106" s="183"/>
      <c r="G106" s="176"/>
      <c r="H106" s="198" t="s">
        <v>290</v>
      </c>
      <c r="I106" s="198" t="s">
        <v>290</v>
      </c>
      <c r="J106" s="192" t="s">
        <v>401</v>
      </c>
      <c r="K106" s="193" t="s">
        <v>293</v>
      </c>
      <c r="L106" s="251" t="s">
        <v>362</v>
      </c>
      <c r="M106" s="194" t="s">
        <v>396</v>
      </c>
    </row>
    <row r="107" spans="1:13" ht="30">
      <c r="A107" s="143">
        <f t="shared" si="1"/>
        <v>106</v>
      </c>
      <c r="B107" s="184" t="s">
        <v>432</v>
      </c>
      <c r="C107" s="184" t="s">
        <v>429</v>
      </c>
      <c r="D107" s="186" t="s">
        <v>290</v>
      </c>
      <c r="E107" s="184" t="s">
        <v>405</v>
      </c>
      <c r="F107" s="186" t="s">
        <v>157</v>
      </c>
      <c r="G107" s="177" t="s">
        <v>407</v>
      </c>
      <c r="H107" s="181" t="s">
        <v>290</v>
      </c>
      <c r="I107" s="181" t="s">
        <v>290</v>
      </c>
      <c r="J107" s="189" t="s">
        <v>404</v>
      </c>
      <c r="K107" s="190" t="s">
        <v>294</v>
      </c>
      <c r="L107" s="241" t="s">
        <v>433</v>
      </c>
      <c r="M107" s="191" t="s">
        <v>425</v>
      </c>
    </row>
    <row r="108" spans="1:13" ht="45">
      <c r="A108" s="143">
        <f t="shared" si="1"/>
        <v>107</v>
      </c>
      <c r="D108" s="186" t="s">
        <v>290</v>
      </c>
      <c r="H108" s="181" t="s">
        <v>290</v>
      </c>
      <c r="I108" s="181" t="s">
        <v>290</v>
      </c>
      <c r="J108" s="189" t="s">
        <v>408</v>
      </c>
      <c r="K108" s="190" t="s">
        <v>293</v>
      </c>
      <c r="L108" s="241" t="s">
        <v>433</v>
      </c>
      <c r="M108" s="191" t="s">
        <v>409</v>
      </c>
    </row>
    <row r="109" spans="1:13" ht="45.75" thickBot="1">
      <c r="A109" s="143">
        <f t="shared" si="1"/>
        <v>108</v>
      </c>
      <c r="B109" s="215"/>
      <c r="C109" s="185"/>
      <c r="D109" s="185"/>
      <c r="E109" s="185"/>
      <c r="F109" s="185"/>
      <c r="G109" s="178"/>
      <c r="H109" s="202" t="s">
        <v>290</v>
      </c>
      <c r="I109" s="202" t="s">
        <v>290</v>
      </c>
      <c r="J109" s="196" t="s">
        <v>410</v>
      </c>
      <c r="K109" s="197" t="s">
        <v>293</v>
      </c>
      <c r="L109" s="242" t="s">
        <v>433</v>
      </c>
      <c r="M109" s="231" t="s">
        <v>411</v>
      </c>
    </row>
    <row r="110" spans="1:13" ht="30">
      <c r="A110" s="143">
        <f t="shared" si="1"/>
        <v>109</v>
      </c>
      <c r="B110" s="184" t="s">
        <v>435</v>
      </c>
      <c r="C110" s="184" t="s">
        <v>434</v>
      </c>
      <c r="D110" s="186" t="s">
        <v>290</v>
      </c>
      <c r="E110" s="184" t="s">
        <v>398</v>
      </c>
      <c r="F110" s="186" t="s">
        <v>157</v>
      </c>
      <c r="G110" s="177" t="s">
        <v>398</v>
      </c>
      <c r="H110" s="218" t="s">
        <v>439</v>
      </c>
      <c r="I110" s="218" t="s">
        <v>440</v>
      </c>
      <c r="J110" s="189" t="s">
        <v>361</v>
      </c>
      <c r="K110" s="190" t="s">
        <v>294</v>
      </c>
      <c r="L110" s="241" t="s">
        <v>416</v>
      </c>
      <c r="M110" s="191" t="s">
        <v>396</v>
      </c>
    </row>
    <row r="111" spans="1:13">
      <c r="A111" s="143">
        <f t="shared" si="1"/>
        <v>110</v>
      </c>
      <c r="B111" s="216"/>
      <c r="C111" s="183"/>
      <c r="D111" s="183"/>
      <c r="E111" s="183"/>
      <c r="F111" s="183"/>
      <c r="G111" s="176"/>
      <c r="H111" s="198" t="s">
        <v>439</v>
      </c>
      <c r="I111" s="198" t="s">
        <v>440</v>
      </c>
      <c r="J111" s="192" t="s">
        <v>401</v>
      </c>
      <c r="K111" s="193" t="s">
        <v>293</v>
      </c>
      <c r="L111" s="251" t="s">
        <v>416</v>
      </c>
      <c r="M111" s="194" t="s">
        <v>396</v>
      </c>
    </row>
    <row r="112" spans="1:13" ht="30">
      <c r="A112" s="143">
        <f t="shared" si="1"/>
        <v>111</v>
      </c>
      <c r="B112" s="184" t="s">
        <v>436</v>
      </c>
      <c r="C112" s="184" t="s">
        <v>434</v>
      </c>
      <c r="D112" s="186" t="s">
        <v>290</v>
      </c>
      <c r="E112" s="184" t="s">
        <v>403</v>
      </c>
      <c r="F112" s="186" t="s">
        <v>157</v>
      </c>
      <c r="G112" s="177" t="s">
        <v>406</v>
      </c>
      <c r="H112" s="181" t="s">
        <v>439</v>
      </c>
      <c r="I112" s="181" t="s">
        <v>440</v>
      </c>
      <c r="J112" s="189" t="s">
        <v>401</v>
      </c>
      <c r="K112" s="190" t="s">
        <v>294</v>
      </c>
      <c r="L112" s="241" t="s">
        <v>416</v>
      </c>
      <c r="M112" s="191" t="s">
        <v>396</v>
      </c>
    </row>
    <row r="113" spans="1:13" ht="30">
      <c r="A113" s="143">
        <f t="shared" si="1"/>
        <v>112</v>
      </c>
      <c r="B113" s="216"/>
      <c r="C113" s="183"/>
      <c r="D113" s="183"/>
      <c r="E113" s="183"/>
      <c r="F113" s="183"/>
      <c r="G113" s="176"/>
      <c r="H113" s="198" t="s">
        <v>439</v>
      </c>
      <c r="I113" s="198" t="s">
        <v>440</v>
      </c>
      <c r="J113" s="192" t="s">
        <v>404</v>
      </c>
      <c r="K113" s="193" t="s">
        <v>293</v>
      </c>
      <c r="L113" s="251" t="s">
        <v>416</v>
      </c>
      <c r="M113" s="194" t="s">
        <v>396</v>
      </c>
    </row>
    <row r="114" spans="1:13" ht="45">
      <c r="A114" s="143">
        <f t="shared" si="1"/>
        <v>113</v>
      </c>
      <c r="B114" s="184" t="s">
        <v>437</v>
      </c>
      <c r="C114" s="184" t="s">
        <v>434</v>
      </c>
      <c r="D114" s="184" t="s">
        <v>403</v>
      </c>
      <c r="E114" s="184" t="s">
        <v>405</v>
      </c>
      <c r="F114" s="186" t="s">
        <v>157</v>
      </c>
      <c r="G114" s="177" t="s">
        <v>407</v>
      </c>
      <c r="H114" s="181" t="s">
        <v>439</v>
      </c>
      <c r="I114" s="181" t="s">
        <v>440</v>
      </c>
      <c r="J114" s="189" t="s">
        <v>404</v>
      </c>
      <c r="K114" s="190" t="s">
        <v>294</v>
      </c>
      <c r="L114" s="241" t="s">
        <v>416</v>
      </c>
      <c r="M114" s="191" t="s">
        <v>396</v>
      </c>
    </row>
    <row r="115" spans="1:13" ht="45">
      <c r="A115" s="143">
        <f t="shared" si="1"/>
        <v>114</v>
      </c>
      <c r="H115" s="181" t="s">
        <v>439</v>
      </c>
      <c r="I115" s="181" t="s">
        <v>440</v>
      </c>
      <c r="J115" s="189" t="s">
        <v>408</v>
      </c>
      <c r="K115" s="190" t="s">
        <v>293</v>
      </c>
      <c r="L115" s="241" t="s">
        <v>416</v>
      </c>
      <c r="M115" s="191" t="s">
        <v>409</v>
      </c>
    </row>
    <row r="116" spans="1:13" ht="45">
      <c r="A116" s="143">
        <f t="shared" si="1"/>
        <v>115</v>
      </c>
      <c r="B116" s="216"/>
      <c r="C116" s="183"/>
      <c r="D116" s="183"/>
      <c r="E116" s="183"/>
      <c r="F116" s="183"/>
      <c r="G116" s="176"/>
      <c r="H116" s="198" t="s">
        <v>439</v>
      </c>
      <c r="I116" s="198" t="s">
        <v>440</v>
      </c>
      <c r="J116" s="192" t="s">
        <v>410</v>
      </c>
      <c r="K116" s="193" t="s">
        <v>293</v>
      </c>
      <c r="L116" s="251" t="s">
        <v>416</v>
      </c>
      <c r="M116" s="194" t="s">
        <v>411</v>
      </c>
    </row>
    <row r="117" spans="1:13" ht="30">
      <c r="A117" s="143">
        <f t="shared" si="1"/>
        <v>116</v>
      </c>
      <c r="B117" s="184" t="s">
        <v>438</v>
      </c>
      <c r="C117" s="184" t="s">
        <v>434</v>
      </c>
      <c r="D117" s="184" t="s">
        <v>398</v>
      </c>
      <c r="E117" s="184" t="s">
        <v>405</v>
      </c>
      <c r="F117" s="186" t="s">
        <v>157</v>
      </c>
      <c r="G117" s="177" t="s">
        <v>407</v>
      </c>
      <c r="H117" s="181" t="s">
        <v>439</v>
      </c>
      <c r="I117" s="181" t="s">
        <v>440</v>
      </c>
      <c r="J117" s="189" t="s">
        <v>401</v>
      </c>
      <c r="K117" s="190" t="s">
        <v>294</v>
      </c>
      <c r="L117" s="241" t="s">
        <v>416</v>
      </c>
      <c r="M117" s="191" t="s">
        <v>396</v>
      </c>
    </row>
    <row r="118" spans="1:13" ht="45">
      <c r="A118" s="143">
        <f t="shared" si="1"/>
        <v>117</v>
      </c>
      <c r="H118" s="218" t="s">
        <v>439</v>
      </c>
      <c r="I118" s="181" t="s">
        <v>440</v>
      </c>
      <c r="J118" s="189" t="s">
        <v>408</v>
      </c>
      <c r="K118" s="190" t="s">
        <v>293</v>
      </c>
      <c r="L118" s="241" t="s">
        <v>416</v>
      </c>
      <c r="M118" s="191" t="s">
        <v>409</v>
      </c>
    </row>
    <row r="119" spans="1:13" ht="45">
      <c r="A119" s="143">
        <f t="shared" si="1"/>
        <v>118</v>
      </c>
      <c r="B119" s="216"/>
      <c r="C119" s="183"/>
      <c r="D119" s="183"/>
      <c r="E119" s="183"/>
      <c r="F119" s="183"/>
      <c r="G119" s="176"/>
      <c r="H119" s="198" t="s">
        <v>439</v>
      </c>
      <c r="I119" s="198" t="s">
        <v>440</v>
      </c>
      <c r="J119" s="192" t="s">
        <v>410</v>
      </c>
      <c r="K119" s="193" t="s">
        <v>293</v>
      </c>
      <c r="L119" s="251" t="s">
        <v>416</v>
      </c>
      <c r="M119" s="194" t="s">
        <v>411</v>
      </c>
    </row>
    <row r="120" spans="1:13" ht="45">
      <c r="A120" s="143">
        <f t="shared" si="1"/>
        <v>119</v>
      </c>
      <c r="B120" s="184" t="s">
        <v>441</v>
      </c>
      <c r="C120" s="184" t="s">
        <v>434</v>
      </c>
      <c r="D120" s="184" t="s">
        <v>403</v>
      </c>
      <c r="E120" s="184" t="s">
        <v>415</v>
      </c>
      <c r="F120" s="186" t="s">
        <v>157</v>
      </c>
      <c r="G120" s="177" t="s">
        <v>407</v>
      </c>
      <c r="H120" s="181" t="s">
        <v>439</v>
      </c>
      <c r="I120" s="181" t="s">
        <v>440</v>
      </c>
      <c r="J120" s="189" t="s">
        <v>404</v>
      </c>
      <c r="K120" s="190" t="s">
        <v>294</v>
      </c>
      <c r="L120" s="241" t="s">
        <v>416</v>
      </c>
      <c r="M120" s="191" t="s">
        <v>396</v>
      </c>
    </row>
    <row r="121" spans="1:13" ht="30">
      <c r="A121" s="143">
        <f t="shared" si="1"/>
        <v>120</v>
      </c>
      <c r="B121" s="216"/>
      <c r="C121" s="183"/>
      <c r="D121" s="183"/>
      <c r="E121" s="183"/>
      <c r="F121" s="183"/>
      <c r="G121" s="176"/>
      <c r="H121" s="198" t="s">
        <v>439</v>
      </c>
      <c r="I121" s="198" t="s">
        <v>440</v>
      </c>
      <c r="J121" s="192" t="s">
        <v>361</v>
      </c>
      <c r="K121" s="193" t="s">
        <v>293</v>
      </c>
      <c r="L121" s="251" t="s">
        <v>416</v>
      </c>
      <c r="M121" s="194" t="s">
        <v>396</v>
      </c>
    </row>
    <row r="122" spans="1:13" ht="45">
      <c r="A122" s="143">
        <f t="shared" si="1"/>
        <v>121</v>
      </c>
      <c r="B122" s="184" t="s">
        <v>442</v>
      </c>
      <c r="C122" s="184" t="s">
        <v>434</v>
      </c>
      <c r="D122" s="184" t="s">
        <v>398</v>
      </c>
      <c r="E122" s="184" t="s">
        <v>415</v>
      </c>
      <c r="F122" s="186" t="s">
        <v>157</v>
      </c>
      <c r="G122" s="177" t="s">
        <v>407</v>
      </c>
      <c r="H122" s="181" t="s">
        <v>439</v>
      </c>
      <c r="I122" s="181" t="s">
        <v>440</v>
      </c>
      <c r="J122" s="189" t="s">
        <v>401</v>
      </c>
      <c r="K122" s="190" t="s">
        <v>294</v>
      </c>
      <c r="L122" s="241" t="s">
        <v>416</v>
      </c>
      <c r="M122" s="191" t="s">
        <v>396</v>
      </c>
    </row>
    <row r="123" spans="1:13" ht="30">
      <c r="A123" s="143">
        <f t="shared" si="1"/>
        <v>122</v>
      </c>
      <c r="B123" s="216"/>
      <c r="C123" s="183"/>
      <c r="D123" s="183"/>
      <c r="E123" s="183"/>
      <c r="F123" s="183"/>
      <c r="G123" s="176"/>
      <c r="H123" s="198" t="s">
        <v>439</v>
      </c>
      <c r="I123" s="198" t="s">
        <v>440</v>
      </c>
      <c r="J123" s="192" t="s">
        <v>361</v>
      </c>
      <c r="K123" s="193" t="s">
        <v>293</v>
      </c>
      <c r="L123" s="251" t="s">
        <v>416</v>
      </c>
      <c r="M123" s="194" t="s">
        <v>396</v>
      </c>
    </row>
    <row r="124" spans="1:13" ht="45">
      <c r="A124" s="143">
        <f t="shared" si="1"/>
        <v>123</v>
      </c>
      <c r="B124" s="184" t="s">
        <v>443</v>
      </c>
      <c r="C124" s="184" t="s">
        <v>434</v>
      </c>
      <c r="D124" s="184" t="s">
        <v>403</v>
      </c>
      <c r="E124" s="184" t="s">
        <v>419</v>
      </c>
      <c r="F124" s="186" t="s">
        <v>157</v>
      </c>
      <c r="G124" s="177" t="s">
        <v>407</v>
      </c>
      <c r="H124" s="181" t="s">
        <v>439</v>
      </c>
      <c r="I124" s="181" t="s">
        <v>440</v>
      </c>
      <c r="J124" s="189" t="s">
        <v>404</v>
      </c>
      <c r="K124" s="190" t="s">
        <v>294</v>
      </c>
      <c r="L124" s="241" t="s">
        <v>416</v>
      </c>
      <c r="M124" s="191" t="s">
        <v>396</v>
      </c>
    </row>
    <row r="125" spans="1:13" ht="30.75" thickBot="1">
      <c r="A125" s="143">
        <f t="shared" si="1"/>
        <v>124</v>
      </c>
      <c r="B125" s="215"/>
      <c r="C125" s="185"/>
      <c r="D125" s="185"/>
      <c r="E125" s="185"/>
      <c r="F125" s="185"/>
      <c r="G125" s="178"/>
      <c r="H125" s="202" t="s">
        <v>439</v>
      </c>
      <c r="I125" s="202" t="s">
        <v>440</v>
      </c>
      <c r="J125" s="196" t="s">
        <v>421</v>
      </c>
      <c r="K125" s="197" t="s">
        <v>293</v>
      </c>
      <c r="L125" s="242" t="s">
        <v>416</v>
      </c>
      <c r="M125" s="231" t="s">
        <v>396</v>
      </c>
    </row>
    <row r="126" spans="1:13" ht="30">
      <c r="A126" s="143">
        <f t="shared" si="1"/>
        <v>125</v>
      </c>
      <c r="B126" s="184" t="s">
        <v>445</v>
      </c>
      <c r="C126" s="184" t="s">
        <v>444</v>
      </c>
      <c r="D126" s="186" t="s">
        <v>290</v>
      </c>
      <c r="E126" s="184" t="s">
        <v>327</v>
      </c>
      <c r="F126" s="186" t="s">
        <v>157</v>
      </c>
      <c r="G126" s="177" t="s">
        <v>301</v>
      </c>
      <c r="H126" s="181" t="s">
        <v>446</v>
      </c>
      <c r="I126" s="181" t="s">
        <v>447</v>
      </c>
      <c r="J126" s="189" t="s">
        <v>361</v>
      </c>
      <c r="K126" s="190" t="s">
        <v>294</v>
      </c>
      <c r="L126" s="241" t="s">
        <v>362</v>
      </c>
      <c r="M126" s="191" t="s">
        <v>448</v>
      </c>
    </row>
    <row r="127" spans="1:13" ht="30">
      <c r="A127" s="143">
        <f t="shared" si="1"/>
        <v>126</v>
      </c>
      <c r="H127" s="181" t="s">
        <v>446</v>
      </c>
      <c r="I127" s="181" t="s">
        <v>447</v>
      </c>
      <c r="J127" s="189" t="s">
        <v>449</v>
      </c>
      <c r="K127" s="190" t="s">
        <v>293</v>
      </c>
      <c r="L127" s="241" t="s">
        <v>362</v>
      </c>
      <c r="M127" s="191" t="s">
        <v>450</v>
      </c>
    </row>
    <row r="128" spans="1:13" ht="15.75" thickBot="1">
      <c r="A128" s="143">
        <f t="shared" si="1"/>
        <v>127</v>
      </c>
      <c r="B128" s="215"/>
      <c r="C128" s="185"/>
      <c r="D128" s="185"/>
      <c r="E128" s="185"/>
      <c r="F128" s="185"/>
      <c r="G128" s="178"/>
      <c r="H128" s="202" t="s">
        <v>446</v>
      </c>
      <c r="I128" s="202" t="s">
        <v>447</v>
      </c>
      <c r="J128" s="196" t="s">
        <v>451</v>
      </c>
      <c r="K128" s="197" t="s">
        <v>293</v>
      </c>
      <c r="L128" s="242" t="s">
        <v>362</v>
      </c>
      <c r="M128" s="231" t="s">
        <v>452</v>
      </c>
    </row>
    <row r="129" spans="1:13" ht="60">
      <c r="A129" s="143">
        <f t="shared" si="1"/>
        <v>128</v>
      </c>
      <c r="B129" s="184" t="s">
        <v>464</v>
      </c>
      <c r="C129" s="184" t="s">
        <v>393</v>
      </c>
      <c r="D129" s="184" t="s">
        <v>403</v>
      </c>
      <c r="E129" s="184" t="s">
        <v>405</v>
      </c>
      <c r="F129" s="186" t="s">
        <v>157</v>
      </c>
      <c r="G129" s="177" t="s">
        <v>407</v>
      </c>
      <c r="H129" s="181" t="s">
        <v>453</v>
      </c>
      <c r="I129" s="181" t="s">
        <v>454</v>
      </c>
      <c r="J129" s="189" t="s">
        <v>455</v>
      </c>
      <c r="K129" s="190" t="s">
        <v>293</v>
      </c>
      <c r="L129" s="241" t="s">
        <v>160</v>
      </c>
      <c r="M129" s="191" t="s">
        <v>456</v>
      </c>
    </row>
    <row r="130" spans="1:13">
      <c r="A130" s="143">
        <f t="shared" si="1"/>
        <v>129</v>
      </c>
      <c r="H130" s="181" t="s">
        <v>453</v>
      </c>
      <c r="I130" s="181" t="s">
        <v>440</v>
      </c>
      <c r="J130" s="189" t="s">
        <v>457</v>
      </c>
      <c r="K130" s="190" t="s">
        <v>293</v>
      </c>
      <c r="L130" s="241" t="s">
        <v>160</v>
      </c>
      <c r="M130" s="191" t="s">
        <v>456</v>
      </c>
    </row>
    <row r="131" spans="1:13" ht="30">
      <c r="A131" s="143">
        <f t="shared" si="1"/>
        <v>130</v>
      </c>
      <c r="H131" s="181" t="s">
        <v>458</v>
      </c>
      <c r="I131" s="181" t="s">
        <v>454</v>
      </c>
      <c r="J131" s="189" t="s">
        <v>459</v>
      </c>
      <c r="K131" s="190" t="s">
        <v>294</v>
      </c>
      <c r="L131" s="241" t="s">
        <v>160</v>
      </c>
      <c r="M131" s="191" t="s">
        <v>460</v>
      </c>
    </row>
    <row r="132" spans="1:13">
      <c r="A132" s="143">
        <f t="shared" si="1"/>
        <v>131</v>
      </c>
      <c r="H132" s="181" t="s">
        <v>458</v>
      </c>
      <c r="I132" s="181" t="s">
        <v>440</v>
      </c>
      <c r="J132" s="189" t="s">
        <v>461</v>
      </c>
      <c r="K132" s="190" t="s">
        <v>294</v>
      </c>
      <c r="L132" s="241" t="s">
        <v>160</v>
      </c>
      <c r="M132" s="191" t="s">
        <v>460</v>
      </c>
    </row>
    <row r="133" spans="1:13" ht="30">
      <c r="A133" s="143">
        <f t="shared" si="1"/>
        <v>132</v>
      </c>
      <c r="B133" s="216"/>
      <c r="C133" s="183"/>
      <c r="D133" s="183"/>
      <c r="E133" s="183"/>
      <c r="F133" s="183"/>
      <c r="G133" s="176"/>
      <c r="H133" s="219" t="s">
        <v>290</v>
      </c>
      <c r="I133" s="219" t="s">
        <v>290</v>
      </c>
      <c r="J133" s="192" t="s">
        <v>462</v>
      </c>
      <c r="K133" s="193" t="s">
        <v>293</v>
      </c>
      <c r="L133" s="251" t="s">
        <v>160</v>
      </c>
      <c r="M133" s="194" t="s">
        <v>463</v>
      </c>
    </row>
    <row r="134" spans="1:13" ht="45">
      <c r="A134" s="143">
        <f t="shared" si="1"/>
        <v>133</v>
      </c>
      <c r="B134" s="184" t="s">
        <v>465</v>
      </c>
      <c r="C134" s="184" t="s">
        <v>393</v>
      </c>
      <c r="D134" s="184" t="s">
        <v>412</v>
      </c>
      <c r="E134" s="184" t="s">
        <v>405</v>
      </c>
      <c r="F134" s="186" t="s">
        <v>157</v>
      </c>
      <c r="G134" s="177" t="s">
        <v>407</v>
      </c>
      <c r="H134" s="181" t="s">
        <v>453</v>
      </c>
      <c r="I134" s="181" t="s">
        <v>454</v>
      </c>
      <c r="J134" s="189" t="s">
        <v>455</v>
      </c>
      <c r="K134" s="190" t="s">
        <v>293</v>
      </c>
      <c r="L134" s="241" t="s">
        <v>160</v>
      </c>
      <c r="M134" s="191" t="s">
        <v>456</v>
      </c>
    </row>
    <row r="135" spans="1:13">
      <c r="A135" s="143">
        <f t="shared" si="1"/>
        <v>134</v>
      </c>
      <c r="H135" s="181" t="s">
        <v>453</v>
      </c>
      <c r="I135" s="181" t="s">
        <v>440</v>
      </c>
      <c r="J135" s="189" t="s">
        <v>457</v>
      </c>
      <c r="K135" s="190" t="s">
        <v>293</v>
      </c>
      <c r="L135" s="241" t="s">
        <v>160</v>
      </c>
      <c r="M135" s="191" t="s">
        <v>456</v>
      </c>
    </row>
    <row r="136" spans="1:13" ht="30">
      <c r="A136" s="143">
        <f t="shared" si="1"/>
        <v>135</v>
      </c>
      <c r="H136" s="181" t="s">
        <v>458</v>
      </c>
      <c r="I136" s="181" t="s">
        <v>454</v>
      </c>
      <c r="J136" s="189" t="s">
        <v>459</v>
      </c>
      <c r="K136" s="190" t="s">
        <v>294</v>
      </c>
      <c r="L136" s="241" t="s">
        <v>160</v>
      </c>
      <c r="M136" s="191" t="s">
        <v>460</v>
      </c>
    </row>
    <row r="137" spans="1:13">
      <c r="A137" s="143">
        <f t="shared" si="1"/>
        <v>136</v>
      </c>
      <c r="H137" s="181" t="s">
        <v>458</v>
      </c>
      <c r="I137" s="181" t="s">
        <v>440</v>
      </c>
      <c r="J137" s="189" t="s">
        <v>461</v>
      </c>
      <c r="K137" s="190" t="s">
        <v>294</v>
      </c>
      <c r="L137" s="241" t="s">
        <v>160</v>
      </c>
      <c r="M137" s="191" t="s">
        <v>460</v>
      </c>
    </row>
    <row r="138" spans="1:13" ht="30.75" thickBot="1">
      <c r="A138" s="143">
        <f t="shared" si="1"/>
        <v>137</v>
      </c>
      <c r="B138" s="215"/>
      <c r="C138" s="185"/>
      <c r="D138" s="185"/>
      <c r="E138" s="185"/>
      <c r="F138" s="185"/>
      <c r="G138" s="178"/>
      <c r="H138" s="220" t="s">
        <v>290</v>
      </c>
      <c r="I138" s="220" t="s">
        <v>290</v>
      </c>
      <c r="J138" s="196" t="s">
        <v>462</v>
      </c>
      <c r="K138" s="197" t="s">
        <v>293</v>
      </c>
      <c r="L138" s="242" t="s">
        <v>160</v>
      </c>
      <c r="M138" s="231" t="s">
        <v>463</v>
      </c>
    </row>
    <row r="139" spans="1:13" ht="45">
      <c r="A139" s="143">
        <f t="shared" si="1"/>
        <v>138</v>
      </c>
      <c r="B139" s="184" t="s">
        <v>466</v>
      </c>
      <c r="C139" s="184" t="s">
        <v>422</v>
      </c>
      <c r="D139" s="186" t="s">
        <v>290</v>
      </c>
      <c r="E139" s="184" t="s">
        <v>405</v>
      </c>
      <c r="F139" s="186" t="s">
        <v>157</v>
      </c>
      <c r="G139" s="177" t="s">
        <v>407</v>
      </c>
      <c r="H139" s="181" t="s">
        <v>453</v>
      </c>
      <c r="I139" s="181" t="s">
        <v>454</v>
      </c>
      <c r="J139" s="189" t="s">
        <v>455</v>
      </c>
      <c r="K139" s="190" t="s">
        <v>293</v>
      </c>
      <c r="L139" s="241" t="s">
        <v>160</v>
      </c>
      <c r="M139" s="191" t="s">
        <v>456</v>
      </c>
    </row>
    <row r="140" spans="1:13">
      <c r="A140" s="143">
        <f t="shared" si="1"/>
        <v>139</v>
      </c>
      <c r="H140" s="181" t="s">
        <v>453</v>
      </c>
      <c r="I140" s="181" t="s">
        <v>440</v>
      </c>
      <c r="J140" s="189" t="s">
        <v>457</v>
      </c>
      <c r="K140" s="190" t="s">
        <v>293</v>
      </c>
      <c r="L140" s="241" t="s">
        <v>160</v>
      </c>
      <c r="M140" s="191" t="s">
        <v>456</v>
      </c>
    </row>
    <row r="141" spans="1:13" ht="30">
      <c r="A141" s="143">
        <f t="shared" si="1"/>
        <v>140</v>
      </c>
      <c r="H141" s="181" t="s">
        <v>458</v>
      </c>
      <c r="I141" s="181" t="s">
        <v>454</v>
      </c>
      <c r="J141" s="189" t="s">
        <v>459</v>
      </c>
      <c r="K141" s="190" t="s">
        <v>294</v>
      </c>
      <c r="L141" s="241" t="s">
        <v>160</v>
      </c>
      <c r="M141" s="191" t="s">
        <v>467</v>
      </c>
    </row>
    <row r="142" spans="1:13">
      <c r="A142" s="143">
        <f t="shared" si="1"/>
        <v>141</v>
      </c>
      <c r="H142" s="181" t="s">
        <v>458</v>
      </c>
      <c r="I142" s="181" t="s">
        <v>440</v>
      </c>
      <c r="J142" s="189" t="s">
        <v>461</v>
      </c>
      <c r="K142" s="190" t="s">
        <v>294</v>
      </c>
      <c r="L142" s="241" t="s">
        <v>160</v>
      </c>
      <c r="M142" s="191" t="s">
        <v>467</v>
      </c>
    </row>
    <row r="143" spans="1:13" ht="30.75" thickBot="1">
      <c r="A143" s="143">
        <f t="shared" si="1"/>
        <v>142</v>
      </c>
      <c r="B143" s="215"/>
      <c r="C143" s="185"/>
      <c r="D143" s="185"/>
      <c r="E143" s="185"/>
      <c r="F143" s="185"/>
      <c r="G143" s="178"/>
      <c r="H143" s="220" t="s">
        <v>290</v>
      </c>
      <c r="I143" s="220" t="s">
        <v>290</v>
      </c>
      <c r="J143" s="196" t="s">
        <v>462</v>
      </c>
      <c r="K143" s="197" t="s">
        <v>293</v>
      </c>
      <c r="L143" s="242" t="s">
        <v>160</v>
      </c>
      <c r="M143" s="231" t="s">
        <v>463</v>
      </c>
    </row>
    <row r="144" spans="1:13" ht="30">
      <c r="A144" s="143">
        <f t="shared" si="1"/>
        <v>143</v>
      </c>
      <c r="B144" s="184" t="s">
        <v>468</v>
      </c>
      <c r="C144" s="184" t="s">
        <v>429</v>
      </c>
      <c r="D144" s="186" t="s">
        <v>290</v>
      </c>
      <c r="E144" s="184" t="s">
        <v>405</v>
      </c>
      <c r="F144" s="186" t="s">
        <v>157</v>
      </c>
      <c r="G144" s="177" t="s">
        <v>407</v>
      </c>
      <c r="H144" s="181" t="s">
        <v>453</v>
      </c>
      <c r="I144" s="181" t="s">
        <v>454</v>
      </c>
      <c r="J144" s="189" t="s">
        <v>455</v>
      </c>
      <c r="K144" s="190" t="s">
        <v>293</v>
      </c>
      <c r="L144" s="241" t="s">
        <v>160</v>
      </c>
      <c r="M144" s="191" t="s">
        <v>456</v>
      </c>
    </row>
    <row r="145" spans="1:13">
      <c r="A145" s="143">
        <f t="shared" si="1"/>
        <v>144</v>
      </c>
      <c r="H145" s="181" t="s">
        <v>453</v>
      </c>
      <c r="I145" s="181" t="s">
        <v>440</v>
      </c>
      <c r="J145" s="189" t="s">
        <v>457</v>
      </c>
      <c r="K145" s="190" t="s">
        <v>293</v>
      </c>
      <c r="L145" s="241" t="s">
        <v>160</v>
      </c>
      <c r="M145" s="191" t="s">
        <v>456</v>
      </c>
    </row>
    <row r="146" spans="1:13" ht="30">
      <c r="A146" s="143">
        <f t="shared" si="1"/>
        <v>145</v>
      </c>
      <c r="H146" s="181" t="s">
        <v>458</v>
      </c>
      <c r="I146" s="181" t="s">
        <v>454</v>
      </c>
      <c r="J146" s="189" t="s">
        <v>459</v>
      </c>
      <c r="K146" s="190" t="s">
        <v>294</v>
      </c>
      <c r="L146" s="241" t="s">
        <v>160</v>
      </c>
      <c r="M146" s="191" t="s">
        <v>469</v>
      </c>
    </row>
    <row r="147" spans="1:13">
      <c r="A147" s="143">
        <f t="shared" si="1"/>
        <v>146</v>
      </c>
      <c r="H147" s="181" t="s">
        <v>458</v>
      </c>
      <c r="I147" s="181" t="s">
        <v>440</v>
      </c>
      <c r="J147" s="189" t="s">
        <v>461</v>
      </c>
      <c r="K147" s="190" t="s">
        <v>294</v>
      </c>
      <c r="L147" s="241" t="s">
        <v>160</v>
      </c>
      <c r="M147" s="191" t="s">
        <v>469</v>
      </c>
    </row>
    <row r="148" spans="1:13" ht="30.75" thickBot="1">
      <c r="A148" s="143">
        <f t="shared" si="1"/>
        <v>147</v>
      </c>
      <c r="B148" s="215"/>
      <c r="C148" s="185"/>
      <c r="D148" s="185"/>
      <c r="E148" s="185"/>
      <c r="F148" s="185"/>
      <c r="G148" s="178"/>
      <c r="H148" s="220" t="s">
        <v>290</v>
      </c>
      <c r="I148" s="220" t="s">
        <v>290</v>
      </c>
      <c r="J148" s="196" t="s">
        <v>462</v>
      </c>
      <c r="K148" s="197" t="s">
        <v>293</v>
      </c>
      <c r="L148" s="242" t="s">
        <v>160</v>
      </c>
      <c r="M148" s="231" t="s">
        <v>463</v>
      </c>
    </row>
    <row r="149" spans="1:13" ht="45">
      <c r="A149" s="143">
        <f t="shared" si="1"/>
        <v>148</v>
      </c>
      <c r="B149" s="184" t="s">
        <v>470</v>
      </c>
      <c r="C149" s="184" t="s">
        <v>434</v>
      </c>
      <c r="D149" s="186" t="s">
        <v>290</v>
      </c>
      <c r="E149" s="184" t="s">
        <v>405</v>
      </c>
      <c r="F149" s="186" t="s">
        <v>157</v>
      </c>
      <c r="G149" s="177" t="s">
        <v>407</v>
      </c>
      <c r="H149" s="181" t="s">
        <v>453</v>
      </c>
      <c r="I149" s="181" t="s">
        <v>454</v>
      </c>
      <c r="J149" s="189" t="s">
        <v>455</v>
      </c>
      <c r="K149" s="190" t="s">
        <v>293</v>
      </c>
      <c r="L149" s="241" t="s">
        <v>160</v>
      </c>
      <c r="M149" s="191" t="s">
        <v>456</v>
      </c>
    </row>
    <row r="150" spans="1:13">
      <c r="A150" s="143">
        <f t="shared" si="1"/>
        <v>149</v>
      </c>
      <c r="H150" s="181" t="s">
        <v>453</v>
      </c>
      <c r="I150" s="181" t="s">
        <v>440</v>
      </c>
      <c r="J150" s="189" t="s">
        <v>457</v>
      </c>
      <c r="K150" s="190" t="s">
        <v>293</v>
      </c>
      <c r="L150" s="241" t="s">
        <v>160</v>
      </c>
      <c r="M150" s="191" t="s">
        <v>456</v>
      </c>
    </row>
    <row r="151" spans="1:13" ht="30">
      <c r="A151" s="143">
        <f t="shared" si="1"/>
        <v>150</v>
      </c>
      <c r="H151" s="181" t="s">
        <v>458</v>
      </c>
      <c r="I151" s="181" t="s">
        <v>454</v>
      </c>
      <c r="J151" s="189" t="s">
        <v>459</v>
      </c>
      <c r="K151" s="190" t="s">
        <v>294</v>
      </c>
      <c r="L151" s="241" t="s">
        <v>160</v>
      </c>
      <c r="M151" s="191" t="s">
        <v>460</v>
      </c>
    </row>
    <row r="152" spans="1:13">
      <c r="A152" s="143">
        <f t="shared" si="1"/>
        <v>151</v>
      </c>
      <c r="H152" s="181" t="s">
        <v>458</v>
      </c>
      <c r="I152" s="181" t="s">
        <v>440</v>
      </c>
      <c r="J152" s="189" t="s">
        <v>461</v>
      </c>
      <c r="K152" s="190" t="s">
        <v>294</v>
      </c>
      <c r="L152" s="241" t="s">
        <v>160</v>
      </c>
      <c r="M152" s="191" t="s">
        <v>460</v>
      </c>
    </row>
    <row r="153" spans="1:13" ht="30.75" thickBot="1">
      <c r="A153" s="143">
        <f t="shared" si="1"/>
        <v>152</v>
      </c>
      <c r="B153" s="215"/>
      <c r="C153" s="185"/>
      <c r="D153" s="185"/>
      <c r="E153" s="185"/>
      <c r="F153" s="185"/>
      <c r="G153" s="178"/>
      <c r="H153" s="220" t="s">
        <v>439</v>
      </c>
      <c r="I153" s="220" t="s">
        <v>440</v>
      </c>
      <c r="J153" s="196" t="s">
        <v>462</v>
      </c>
      <c r="K153" s="197" t="s">
        <v>293</v>
      </c>
      <c r="L153" s="242" t="s">
        <v>160</v>
      </c>
      <c r="M153" s="231" t="s">
        <v>463</v>
      </c>
    </row>
    <row r="154" spans="1:13" ht="30">
      <c r="A154" s="143">
        <f t="shared" si="1"/>
        <v>153</v>
      </c>
      <c r="B154" s="184" t="s">
        <v>473</v>
      </c>
      <c r="C154" s="184" t="s">
        <v>471</v>
      </c>
      <c r="D154" s="186" t="s">
        <v>290</v>
      </c>
      <c r="E154" s="184" t="s">
        <v>327</v>
      </c>
      <c r="F154" s="186" t="s">
        <v>290</v>
      </c>
      <c r="G154" s="177" t="s">
        <v>472</v>
      </c>
      <c r="H154" s="181" t="s">
        <v>474</v>
      </c>
      <c r="I154" s="181" t="s">
        <v>475</v>
      </c>
      <c r="J154" s="189" t="s">
        <v>476</v>
      </c>
      <c r="K154" s="190" t="s">
        <v>293</v>
      </c>
      <c r="L154" s="241" t="s">
        <v>477</v>
      </c>
      <c r="M154" s="191" t="s">
        <v>478</v>
      </c>
    </row>
    <row r="155" spans="1:13">
      <c r="A155" s="143">
        <f t="shared" ref="A155:A218" si="2">A154+1</f>
        <v>154</v>
      </c>
      <c r="H155" s="181" t="s">
        <v>474</v>
      </c>
      <c r="I155" s="181" t="s">
        <v>479</v>
      </c>
      <c r="J155" s="189" t="s">
        <v>480</v>
      </c>
      <c r="K155" s="190" t="s">
        <v>293</v>
      </c>
      <c r="L155" s="241" t="s">
        <v>481</v>
      </c>
      <c r="M155" s="191" t="s">
        <v>478</v>
      </c>
    </row>
    <row r="156" spans="1:13" ht="30">
      <c r="A156" s="143">
        <f t="shared" si="2"/>
        <v>155</v>
      </c>
      <c r="B156" s="216"/>
      <c r="C156" s="183"/>
      <c r="D156" s="183"/>
      <c r="E156" s="183"/>
      <c r="F156" s="183"/>
      <c r="G156" s="176"/>
      <c r="H156" s="198" t="s">
        <v>290</v>
      </c>
      <c r="I156" s="198" t="s">
        <v>290</v>
      </c>
      <c r="J156" s="192" t="s">
        <v>340</v>
      </c>
      <c r="K156" s="193" t="s">
        <v>294</v>
      </c>
      <c r="L156" s="251" t="s">
        <v>160</v>
      </c>
      <c r="M156" s="194" t="s">
        <v>478</v>
      </c>
    </row>
    <row r="157" spans="1:13" ht="30">
      <c r="A157" s="143">
        <f t="shared" si="2"/>
        <v>156</v>
      </c>
      <c r="B157" s="184" t="s">
        <v>484</v>
      </c>
      <c r="C157" s="184" t="s">
        <v>482</v>
      </c>
      <c r="D157" s="186" t="s">
        <v>290</v>
      </c>
      <c r="E157" s="184" t="s">
        <v>483</v>
      </c>
      <c r="F157" s="186" t="s">
        <v>290</v>
      </c>
      <c r="G157" s="177" t="s">
        <v>472</v>
      </c>
      <c r="H157" s="181" t="s">
        <v>485</v>
      </c>
      <c r="I157" s="181" t="s">
        <v>486</v>
      </c>
      <c r="J157" s="189" t="s">
        <v>340</v>
      </c>
      <c r="K157" s="190" t="s">
        <v>293</v>
      </c>
      <c r="L157" s="241" t="s">
        <v>160</v>
      </c>
      <c r="M157" s="191" t="s">
        <v>487</v>
      </c>
    </row>
    <row r="158" spans="1:13" ht="30">
      <c r="A158" s="143">
        <f t="shared" si="2"/>
        <v>157</v>
      </c>
      <c r="H158" s="181" t="s">
        <v>488</v>
      </c>
      <c r="I158" s="181" t="s">
        <v>489</v>
      </c>
      <c r="J158" s="189" t="s">
        <v>490</v>
      </c>
      <c r="K158" s="190" t="s">
        <v>294</v>
      </c>
      <c r="L158" s="241" t="s">
        <v>160</v>
      </c>
      <c r="M158" s="191" t="s">
        <v>487</v>
      </c>
    </row>
    <row r="159" spans="1:13" ht="30">
      <c r="A159" s="143">
        <f t="shared" si="2"/>
        <v>158</v>
      </c>
      <c r="B159" s="216"/>
      <c r="C159" s="183"/>
      <c r="D159" s="183"/>
      <c r="E159" s="183"/>
      <c r="F159" s="183"/>
      <c r="G159" s="176"/>
      <c r="H159" s="198" t="s">
        <v>488</v>
      </c>
      <c r="I159" s="198" t="s">
        <v>491</v>
      </c>
      <c r="J159" s="192" t="s">
        <v>457</v>
      </c>
      <c r="K159" s="193" t="s">
        <v>294</v>
      </c>
      <c r="L159" s="251" t="s">
        <v>160</v>
      </c>
      <c r="M159" s="194" t="s">
        <v>487</v>
      </c>
    </row>
    <row r="160" spans="1:13" ht="30">
      <c r="A160" s="143">
        <f t="shared" si="2"/>
        <v>159</v>
      </c>
      <c r="B160" s="184" t="s">
        <v>493</v>
      </c>
      <c r="C160" s="184" t="s">
        <v>492</v>
      </c>
      <c r="D160" s="186" t="s">
        <v>290</v>
      </c>
      <c r="E160" s="184" t="s">
        <v>327</v>
      </c>
      <c r="F160" s="186" t="s">
        <v>290</v>
      </c>
      <c r="G160" s="177" t="s">
        <v>472</v>
      </c>
      <c r="H160" s="181" t="s">
        <v>474</v>
      </c>
      <c r="I160" s="181" t="s">
        <v>475</v>
      </c>
      <c r="J160" s="189" t="s">
        <v>476</v>
      </c>
      <c r="K160" s="190" t="s">
        <v>294</v>
      </c>
      <c r="L160" s="241" t="s">
        <v>477</v>
      </c>
      <c r="M160" s="191" t="s">
        <v>478</v>
      </c>
    </row>
    <row r="161" spans="1:13">
      <c r="A161" s="143">
        <f t="shared" si="2"/>
        <v>160</v>
      </c>
      <c r="H161" s="181" t="s">
        <v>474</v>
      </c>
      <c r="I161" s="181" t="s">
        <v>479</v>
      </c>
      <c r="J161" s="189" t="s">
        <v>480</v>
      </c>
      <c r="K161" s="190" t="s">
        <v>294</v>
      </c>
      <c r="L161" s="241" t="s">
        <v>481</v>
      </c>
      <c r="M161" s="191" t="s">
        <v>478</v>
      </c>
    </row>
    <row r="162" spans="1:13" ht="30">
      <c r="A162" s="143">
        <f t="shared" si="2"/>
        <v>161</v>
      </c>
      <c r="B162" s="216"/>
      <c r="C162" s="183"/>
      <c r="D162" s="183"/>
      <c r="E162" s="183"/>
      <c r="F162" s="183"/>
      <c r="G162" s="176"/>
      <c r="H162" s="198" t="s">
        <v>290</v>
      </c>
      <c r="I162" s="198" t="s">
        <v>290</v>
      </c>
      <c r="J162" s="192" t="s">
        <v>332</v>
      </c>
      <c r="K162" s="193" t="s">
        <v>293</v>
      </c>
      <c r="L162" s="251" t="s">
        <v>160</v>
      </c>
      <c r="M162" s="194" t="s">
        <v>478</v>
      </c>
    </row>
    <row r="163" spans="1:13" ht="30">
      <c r="A163" s="143">
        <f t="shared" si="2"/>
        <v>162</v>
      </c>
      <c r="B163" s="184" t="s">
        <v>494</v>
      </c>
      <c r="C163" s="184" t="s">
        <v>482</v>
      </c>
      <c r="D163" s="186" t="s">
        <v>290</v>
      </c>
      <c r="E163" s="184" t="s">
        <v>483</v>
      </c>
      <c r="F163" s="186" t="s">
        <v>290</v>
      </c>
      <c r="G163" s="177" t="s">
        <v>472</v>
      </c>
      <c r="H163" s="181" t="s">
        <v>485</v>
      </c>
      <c r="I163" s="181" t="s">
        <v>497</v>
      </c>
      <c r="J163" s="189" t="s">
        <v>332</v>
      </c>
      <c r="K163" s="190" t="s">
        <v>294</v>
      </c>
      <c r="L163" s="241" t="s">
        <v>160</v>
      </c>
      <c r="M163" s="191" t="s">
        <v>487</v>
      </c>
    </row>
    <row r="164" spans="1:13" ht="30">
      <c r="A164" s="143">
        <f t="shared" si="2"/>
        <v>163</v>
      </c>
      <c r="H164" s="181" t="s">
        <v>488</v>
      </c>
      <c r="I164" s="181" t="s">
        <v>498</v>
      </c>
      <c r="J164" s="189" t="s">
        <v>495</v>
      </c>
      <c r="K164" s="190" t="s">
        <v>293</v>
      </c>
      <c r="L164" s="241" t="s">
        <v>160</v>
      </c>
      <c r="M164" s="191" t="s">
        <v>487</v>
      </c>
    </row>
    <row r="165" spans="1:13" ht="30.75" thickBot="1">
      <c r="A165" s="143">
        <f t="shared" si="2"/>
        <v>164</v>
      </c>
      <c r="B165" s="215"/>
      <c r="C165" s="185"/>
      <c r="D165" s="185"/>
      <c r="E165" s="185"/>
      <c r="F165" s="185"/>
      <c r="G165" s="178"/>
      <c r="H165" s="202" t="s">
        <v>488</v>
      </c>
      <c r="I165" s="202" t="s">
        <v>499</v>
      </c>
      <c r="J165" s="196" t="s">
        <v>496</v>
      </c>
      <c r="K165" s="197" t="s">
        <v>293</v>
      </c>
      <c r="L165" s="242" t="s">
        <v>160</v>
      </c>
      <c r="M165" s="231" t="s">
        <v>487</v>
      </c>
    </row>
    <row r="166" spans="1:13" ht="30">
      <c r="A166" s="143">
        <f t="shared" si="2"/>
        <v>165</v>
      </c>
      <c r="B166" s="184" t="s">
        <v>500</v>
      </c>
      <c r="C166" s="184" t="s">
        <v>500</v>
      </c>
      <c r="D166" s="186" t="s">
        <v>290</v>
      </c>
      <c r="E166" s="184" t="s">
        <v>327</v>
      </c>
      <c r="F166" s="186" t="s">
        <v>157</v>
      </c>
      <c r="G166" s="177" t="s">
        <v>301</v>
      </c>
      <c r="H166" s="181" t="s">
        <v>290</v>
      </c>
      <c r="I166" s="181" t="s">
        <v>290</v>
      </c>
      <c r="J166" s="189" t="s">
        <v>501</v>
      </c>
      <c r="K166" s="190" t="s">
        <v>293</v>
      </c>
      <c r="L166" s="253" t="s">
        <v>290</v>
      </c>
      <c r="M166" s="191" t="s">
        <v>502</v>
      </c>
    </row>
    <row r="167" spans="1:13">
      <c r="A167" s="143">
        <f t="shared" si="2"/>
        <v>166</v>
      </c>
      <c r="B167" s="216"/>
      <c r="C167" s="183"/>
      <c r="D167" s="183"/>
      <c r="E167" s="183"/>
      <c r="F167" s="183"/>
      <c r="G167" s="176"/>
      <c r="H167" s="198" t="s">
        <v>290</v>
      </c>
      <c r="I167" s="198" t="s">
        <v>290</v>
      </c>
      <c r="J167" s="192" t="s">
        <v>503</v>
      </c>
      <c r="K167" s="193" t="s">
        <v>294</v>
      </c>
      <c r="L167" s="254" t="s">
        <v>290</v>
      </c>
      <c r="M167" s="194" t="s">
        <v>502</v>
      </c>
    </row>
    <row r="168" spans="1:13" ht="45">
      <c r="A168" s="143">
        <f t="shared" si="2"/>
        <v>167</v>
      </c>
      <c r="B168" s="184" t="s">
        <v>504</v>
      </c>
      <c r="C168" s="184" t="s">
        <v>504</v>
      </c>
      <c r="D168" s="186" t="s">
        <v>290</v>
      </c>
      <c r="E168" s="184" t="s">
        <v>327</v>
      </c>
      <c r="F168" s="186" t="s">
        <v>157</v>
      </c>
      <c r="G168" s="177" t="s">
        <v>301</v>
      </c>
      <c r="H168" s="181" t="s">
        <v>446</v>
      </c>
      <c r="I168" s="181" t="s">
        <v>505</v>
      </c>
      <c r="J168" s="189" t="s">
        <v>361</v>
      </c>
      <c r="K168" s="190" t="s">
        <v>294</v>
      </c>
      <c r="L168" s="253" t="s">
        <v>362</v>
      </c>
      <c r="M168" s="233" t="s">
        <v>448</v>
      </c>
    </row>
    <row r="169" spans="1:13" ht="15.75" thickBot="1">
      <c r="A169" s="143">
        <f t="shared" si="2"/>
        <v>168</v>
      </c>
      <c r="B169" s="215"/>
      <c r="C169" s="185"/>
      <c r="D169" s="185"/>
      <c r="E169" s="185"/>
      <c r="F169" s="185"/>
      <c r="G169" s="178"/>
      <c r="H169" s="202" t="s">
        <v>446</v>
      </c>
      <c r="I169" s="202" t="s">
        <v>505</v>
      </c>
      <c r="J169" s="196" t="s">
        <v>503</v>
      </c>
      <c r="K169" s="197" t="s">
        <v>293</v>
      </c>
      <c r="L169" s="255" t="s">
        <v>362</v>
      </c>
      <c r="M169" s="234" t="s">
        <v>396</v>
      </c>
    </row>
    <row r="170" spans="1:13" ht="30">
      <c r="A170" s="143">
        <f t="shared" si="2"/>
        <v>169</v>
      </c>
      <c r="B170" s="184" t="s">
        <v>506</v>
      </c>
      <c r="C170" s="184" t="s">
        <v>506</v>
      </c>
      <c r="D170" s="186" t="s">
        <v>290</v>
      </c>
      <c r="E170" s="184" t="s">
        <v>327</v>
      </c>
      <c r="F170" s="186" t="s">
        <v>290</v>
      </c>
      <c r="G170" s="177" t="s">
        <v>301</v>
      </c>
      <c r="H170" s="181" t="s">
        <v>290</v>
      </c>
      <c r="I170" s="181" t="s">
        <v>290</v>
      </c>
      <c r="J170" s="189" t="s">
        <v>507</v>
      </c>
      <c r="K170" s="190" t="s">
        <v>293</v>
      </c>
      <c r="L170" s="253" t="s">
        <v>290</v>
      </c>
      <c r="M170" s="191" t="s">
        <v>502</v>
      </c>
    </row>
    <row r="171" spans="1:13" ht="30">
      <c r="A171" s="143">
        <f t="shared" si="2"/>
        <v>170</v>
      </c>
      <c r="B171" s="216"/>
      <c r="C171" s="183"/>
      <c r="D171" s="183"/>
      <c r="E171" s="183"/>
      <c r="F171" s="183"/>
      <c r="G171" s="176"/>
      <c r="H171" s="198" t="s">
        <v>290</v>
      </c>
      <c r="I171" s="198" t="s">
        <v>290</v>
      </c>
      <c r="J171" s="192" t="s">
        <v>508</v>
      </c>
      <c r="K171" s="193" t="s">
        <v>294</v>
      </c>
      <c r="L171" s="254" t="s">
        <v>290</v>
      </c>
      <c r="M171" s="194" t="s">
        <v>502</v>
      </c>
    </row>
    <row r="172" spans="1:13" ht="30">
      <c r="A172" s="143">
        <f t="shared" si="2"/>
        <v>171</v>
      </c>
      <c r="B172" s="184" t="s">
        <v>509</v>
      </c>
      <c r="C172" s="184" t="s">
        <v>509</v>
      </c>
      <c r="D172" s="186" t="s">
        <v>290</v>
      </c>
      <c r="E172" s="184" t="s">
        <v>327</v>
      </c>
      <c r="F172" s="186" t="s">
        <v>290</v>
      </c>
      <c r="G172" s="177" t="s">
        <v>301</v>
      </c>
      <c r="H172" s="181" t="s">
        <v>290</v>
      </c>
      <c r="I172" s="181" t="s">
        <v>290</v>
      </c>
      <c r="J172" s="189" t="s">
        <v>510</v>
      </c>
      <c r="K172" s="190" t="s">
        <v>294</v>
      </c>
      <c r="L172" s="253"/>
      <c r="M172" s="191" t="s">
        <v>502</v>
      </c>
    </row>
    <row r="173" spans="1:13" ht="30.75" thickBot="1">
      <c r="A173" s="143">
        <f t="shared" si="2"/>
        <v>172</v>
      </c>
      <c r="B173" s="215"/>
      <c r="C173" s="185"/>
      <c r="D173" s="185"/>
      <c r="E173" s="185"/>
      <c r="F173" s="185"/>
      <c r="G173" s="178"/>
      <c r="H173" s="202" t="s">
        <v>290</v>
      </c>
      <c r="I173" s="202" t="s">
        <v>290</v>
      </c>
      <c r="J173" s="196" t="s">
        <v>508</v>
      </c>
      <c r="K173" s="197" t="s">
        <v>293</v>
      </c>
      <c r="L173" s="255"/>
      <c r="M173" s="231" t="s">
        <v>502</v>
      </c>
    </row>
    <row r="174" spans="1:13" ht="60">
      <c r="A174" s="143">
        <f t="shared" si="2"/>
        <v>173</v>
      </c>
      <c r="B174" s="184" t="s">
        <v>511</v>
      </c>
      <c r="C174" s="184" t="s">
        <v>275</v>
      </c>
      <c r="D174" s="186" t="s">
        <v>290</v>
      </c>
      <c r="E174" s="184" t="s">
        <v>327</v>
      </c>
      <c r="F174" s="186" t="s">
        <v>290</v>
      </c>
      <c r="G174" s="177" t="s">
        <v>512</v>
      </c>
      <c r="H174" s="181" t="s">
        <v>290</v>
      </c>
      <c r="I174" s="181" t="s">
        <v>290</v>
      </c>
      <c r="J174" s="189" t="s">
        <v>361</v>
      </c>
      <c r="K174" s="190" t="s">
        <v>294</v>
      </c>
      <c r="L174" s="253" t="s">
        <v>513</v>
      </c>
      <c r="M174" s="191" t="s">
        <v>514</v>
      </c>
    </row>
    <row r="175" spans="1:13">
      <c r="A175" s="143">
        <f t="shared" si="2"/>
        <v>174</v>
      </c>
      <c r="B175" s="216"/>
      <c r="C175" s="183"/>
      <c r="D175" s="183"/>
      <c r="E175" s="183"/>
      <c r="F175" s="183"/>
      <c r="G175" s="176"/>
      <c r="H175" s="198" t="s">
        <v>290</v>
      </c>
      <c r="I175" s="198" t="s">
        <v>290</v>
      </c>
      <c r="J175" s="192" t="s">
        <v>515</v>
      </c>
      <c r="K175" s="193" t="s">
        <v>293</v>
      </c>
      <c r="L175" s="254" t="s">
        <v>513</v>
      </c>
      <c r="M175" s="194" t="s">
        <v>514</v>
      </c>
    </row>
    <row r="176" spans="1:13" ht="45">
      <c r="A176" s="143">
        <f t="shared" si="2"/>
        <v>175</v>
      </c>
      <c r="B176" s="184" t="s">
        <v>517</v>
      </c>
      <c r="C176" s="184" t="s">
        <v>516</v>
      </c>
      <c r="D176" s="186" t="s">
        <v>290</v>
      </c>
      <c r="E176" s="184" t="s">
        <v>327</v>
      </c>
      <c r="F176" s="186" t="s">
        <v>290</v>
      </c>
      <c r="G176" s="177" t="s">
        <v>305</v>
      </c>
      <c r="H176" s="181" t="s">
        <v>518</v>
      </c>
      <c r="I176" s="181" t="s">
        <v>390</v>
      </c>
      <c r="J176" s="189" t="s">
        <v>390</v>
      </c>
      <c r="K176" s="190" t="s">
        <v>294</v>
      </c>
      <c r="L176" s="253" t="s">
        <v>362</v>
      </c>
      <c r="M176" s="191" t="s">
        <v>448</v>
      </c>
    </row>
    <row r="177" spans="1:13" ht="30">
      <c r="A177" s="143">
        <f t="shared" si="2"/>
        <v>176</v>
      </c>
      <c r="H177" s="181" t="s">
        <v>518</v>
      </c>
      <c r="I177" s="181" t="s">
        <v>421</v>
      </c>
      <c r="J177" s="189" t="s">
        <v>421</v>
      </c>
      <c r="K177" s="190" t="s">
        <v>294</v>
      </c>
      <c r="L177" s="253" t="s">
        <v>362</v>
      </c>
      <c r="M177" s="191" t="s">
        <v>448</v>
      </c>
    </row>
    <row r="178" spans="1:13">
      <c r="A178" s="143">
        <f t="shared" si="2"/>
        <v>177</v>
      </c>
      <c r="H178" s="181" t="s">
        <v>518</v>
      </c>
      <c r="I178" s="181" t="s">
        <v>515</v>
      </c>
      <c r="J178" s="189" t="s">
        <v>515</v>
      </c>
      <c r="K178" s="190" t="s">
        <v>294</v>
      </c>
      <c r="L178" s="253" t="s">
        <v>362</v>
      </c>
      <c r="M178" s="191" t="s">
        <v>448</v>
      </c>
    </row>
    <row r="179" spans="1:13">
      <c r="A179" s="143">
        <f t="shared" si="2"/>
        <v>178</v>
      </c>
      <c r="H179" s="181" t="s">
        <v>519</v>
      </c>
      <c r="I179" s="181" t="s">
        <v>160</v>
      </c>
      <c r="J179" s="189" t="s">
        <v>292</v>
      </c>
      <c r="K179" s="190" t="s">
        <v>293</v>
      </c>
      <c r="L179" s="253" t="s">
        <v>520</v>
      </c>
      <c r="M179" s="191" t="s">
        <v>448</v>
      </c>
    </row>
    <row r="180" spans="1:13">
      <c r="A180" s="143">
        <f t="shared" si="2"/>
        <v>179</v>
      </c>
      <c r="H180" s="181" t="s">
        <v>519</v>
      </c>
      <c r="I180" s="181" t="s">
        <v>521</v>
      </c>
      <c r="J180" s="189" t="s">
        <v>522</v>
      </c>
      <c r="K180" s="190" t="s">
        <v>293</v>
      </c>
      <c r="L180" s="253" t="s">
        <v>520</v>
      </c>
      <c r="M180" s="191" t="s">
        <v>448</v>
      </c>
    </row>
    <row r="181" spans="1:13" ht="30">
      <c r="A181" s="143">
        <f t="shared" si="2"/>
        <v>180</v>
      </c>
      <c r="B181" s="216"/>
      <c r="C181" s="183"/>
      <c r="D181" s="183"/>
      <c r="E181" s="183"/>
      <c r="F181" s="183"/>
      <c r="G181" s="176"/>
      <c r="H181" s="198" t="s">
        <v>519</v>
      </c>
      <c r="I181" s="198" t="s">
        <v>177</v>
      </c>
      <c r="J181" s="192" t="s">
        <v>523</v>
      </c>
      <c r="K181" s="193" t="s">
        <v>293</v>
      </c>
      <c r="L181" s="254" t="s">
        <v>157</v>
      </c>
      <c r="M181" s="194" t="s">
        <v>448</v>
      </c>
    </row>
    <row r="182" spans="1:13" ht="30">
      <c r="A182" s="143">
        <f t="shared" si="2"/>
        <v>181</v>
      </c>
      <c r="B182" s="184" t="s">
        <v>525</v>
      </c>
      <c r="C182" s="184" t="s">
        <v>524</v>
      </c>
      <c r="D182" s="186" t="s">
        <v>290</v>
      </c>
      <c r="E182" s="184" t="s">
        <v>327</v>
      </c>
      <c r="F182" s="186" t="s">
        <v>290</v>
      </c>
      <c r="G182" s="177" t="s">
        <v>526</v>
      </c>
      <c r="H182" s="181" t="s">
        <v>290</v>
      </c>
      <c r="I182" s="181" t="s">
        <v>290</v>
      </c>
      <c r="J182" s="189" t="s">
        <v>361</v>
      </c>
      <c r="K182" s="190" t="s">
        <v>294</v>
      </c>
      <c r="L182" s="253" t="s">
        <v>0</v>
      </c>
      <c r="M182" s="233" t="s">
        <v>528</v>
      </c>
    </row>
    <row r="183" spans="1:13" ht="30">
      <c r="A183" s="143">
        <f t="shared" si="2"/>
        <v>182</v>
      </c>
      <c r="H183" s="181" t="s">
        <v>290</v>
      </c>
      <c r="I183" s="181" t="s">
        <v>290</v>
      </c>
      <c r="J183" s="189" t="s">
        <v>361</v>
      </c>
      <c r="K183" s="190" t="s">
        <v>293</v>
      </c>
      <c r="L183" s="253" t="s">
        <v>0</v>
      </c>
      <c r="M183" s="233" t="s">
        <v>529</v>
      </c>
    </row>
    <row r="184" spans="1:13" ht="30">
      <c r="A184" s="143">
        <f t="shared" si="2"/>
        <v>183</v>
      </c>
      <c r="H184" s="181" t="s">
        <v>290</v>
      </c>
      <c r="I184" s="181" t="s">
        <v>290</v>
      </c>
      <c r="J184" s="189" t="s">
        <v>527</v>
      </c>
      <c r="K184" s="190" t="s">
        <v>293</v>
      </c>
      <c r="L184" s="253" t="s">
        <v>0</v>
      </c>
      <c r="M184" s="233" t="s">
        <v>530</v>
      </c>
    </row>
    <row r="185" spans="1:13" ht="30">
      <c r="A185" s="143">
        <f t="shared" si="2"/>
        <v>184</v>
      </c>
      <c r="H185" s="181" t="s">
        <v>290</v>
      </c>
      <c r="I185" s="181" t="s">
        <v>290</v>
      </c>
      <c r="J185" s="189" t="s">
        <v>361</v>
      </c>
      <c r="K185" s="190" t="s">
        <v>294</v>
      </c>
      <c r="L185" s="253" t="s">
        <v>1</v>
      </c>
      <c r="M185" s="233" t="s">
        <v>531</v>
      </c>
    </row>
    <row r="186" spans="1:13" ht="30">
      <c r="A186" s="143">
        <f t="shared" si="2"/>
        <v>185</v>
      </c>
      <c r="H186" s="181" t="s">
        <v>290</v>
      </c>
      <c r="I186" s="181" t="s">
        <v>290</v>
      </c>
      <c r="J186" s="189" t="s">
        <v>361</v>
      </c>
      <c r="K186" s="190" t="s">
        <v>293</v>
      </c>
      <c r="L186" s="253" t="s">
        <v>1</v>
      </c>
      <c r="M186" s="233" t="s">
        <v>532</v>
      </c>
    </row>
    <row r="187" spans="1:13" ht="30">
      <c r="A187" s="143">
        <f t="shared" si="2"/>
        <v>186</v>
      </c>
      <c r="H187" s="181" t="s">
        <v>290</v>
      </c>
      <c r="I187" s="181" t="s">
        <v>290</v>
      </c>
      <c r="J187" s="189" t="s">
        <v>527</v>
      </c>
      <c r="K187" s="190" t="s">
        <v>293</v>
      </c>
      <c r="L187" s="253" t="s">
        <v>1</v>
      </c>
      <c r="M187" s="233" t="s">
        <v>533</v>
      </c>
    </row>
    <row r="188" spans="1:13" ht="30">
      <c r="A188" s="143">
        <f t="shared" si="2"/>
        <v>187</v>
      </c>
      <c r="H188" s="181" t="s">
        <v>290</v>
      </c>
      <c r="I188" s="181" t="s">
        <v>290</v>
      </c>
      <c r="J188" s="189" t="s">
        <v>361</v>
      </c>
      <c r="K188" s="190" t="s">
        <v>294</v>
      </c>
      <c r="L188" s="253" t="s">
        <v>2</v>
      </c>
      <c r="M188" s="233" t="s">
        <v>534</v>
      </c>
    </row>
    <row r="189" spans="1:13" ht="30">
      <c r="A189" s="143">
        <f t="shared" si="2"/>
        <v>188</v>
      </c>
      <c r="H189" s="181" t="s">
        <v>290</v>
      </c>
      <c r="I189" s="181" t="s">
        <v>290</v>
      </c>
      <c r="J189" s="189" t="s">
        <v>361</v>
      </c>
      <c r="K189" s="190" t="s">
        <v>293</v>
      </c>
      <c r="L189" s="253" t="s">
        <v>2</v>
      </c>
      <c r="M189" s="233" t="s">
        <v>535</v>
      </c>
    </row>
    <row r="190" spans="1:13" ht="30.75" thickBot="1">
      <c r="A190" s="143">
        <f t="shared" si="2"/>
        <v>189</v>
      </c>
      <c r="B190" s="215"/>
      <c r="C190" s="185"/>
      <c r="D190" s="185"/>
      <c r="E190" s="185"/>
      <c r="F190" s="185"/>
      <c r="G190" s="178"/>
      <c r="H190" s="202" t="s">
        <v>290</v>
      </c>
      <c r="I190" s="202" t="s">
        <v>290</v>
      </c>
      <c r="J190" s="196" t="s">
        <v>527</v>
      </c>
      <c r="K190" s="197" t="s">
        <v>293</v>
      </c>
      <c r="L190" s="255" t="s">
        <v>2</v>
      </c>
      <c r="M190" s="234" t="s">
        <v>536</v>
      </c>
    </row>
    <row r="191" spans="1:13" ht="45">
      <c r="A191" s="143">
        <f t="shared" si="2"/>
        <v>190</v>
      </c>
      <c r="B191" s="184" t="s">
        <v>537</v>
      </c>
      <c r="C191" s="184" t="s">
        <v>537</v>
      </c>
      <c r="D191" s="186" t="s">
        <v>290</v>
      </c>
      <c r="E191" s="184" t="s">
        <v>327</v>
      </c>
      <c r="F191" s="186" t="s">
        <v>157</v>
      </c>
      <c r="G191" s="177" t="s">
        <v>538</v>
      </c>
      <c r="H191" s="181" t="s">
        <v>539</v>
      </c>
      <c r="I191" s="181" t="s">
        <v>540</v>
      </c>
      <c r="J191" s="189" t="s">
        <v>364</v>
      </c>
      <c r="K191" s="190" t="s">
        <v>294</v>
      </c>
      <c r="L191" s="253" t="s">
        <v>160</v>
      </c>
      <c r="M191" s="233" t="s">
        <v>541</v>
      </c>
    </row>
    <row r="192" spans="1:13">
      <c r="A192" s="143">
        <f t="shared" si="2"/>
        <v>191</v>
      </c>
      <c r="H192" s="181" t="s">
        <v>539</v>
      </c>
      <c r="I192" s="181" t="s">
        <v>540</v>
      </c>
      <c r="J192" s="189" t="s">
        <v>542</v>
      </c>
      <c r="K192" s="190" t="s">
        <v>293</v>
      </c>
      <c r="L192" s="253" t="s">
        <v>160</v>
      </c>
      <c r="M192" s="233" t="s">
        <v>541</v>
      </c>
    </row>
    <row r="193" spans="1:13">
      <c r="A193" s="143">
        <f t="shared" si="2"/>
        <v>192</v>
      </c>
      <c r="H193" s="181" t="s">
        <v>539</v>
      </c>
      <c r="I193" s="181" t="s">
        <v>544</v>
      </c>
      <c r="J193" s="189" t="s">
        <v>542</v>
      </c>
      <c r="K193" s="190" t="s">
        <v>294</v>
      </c>
      <c r="L193" s="253" t="s">
        <v>160</v>
      </c>
      <c r="M193" s="233" t="s">
        <v>541</v>
      </c>
    </row>
    <row r="194" spans="1:13" ht="30">
      <c r="A194" s="143">
        <f t="shared" si="2"/>
        <v>193</v>
      </c>
      <c r="H194" s="181" t="s">
        <v>543</v>
      </c>
      <c r="I194" s="181" t="s">
        <v>48</v>
      </c>
      <c r="J194" s="189" t="s">
        <v>545</v>
      </c>
      <c r="K194" s="190" t="s">
        <v>293</v>
      </c>
      <c r="L194" s="253" t="s">
        <v>290</v>
      </c>
      <c r="M194" s="233" t="s">
        <v>541</v>
      </c>
    </row>
    <row r="195" spans="1:13" ht="30">
      <c r="A195" s="143">
        <f t="shared" si="2"/>
        <v>194</v>
      </c>
      <c r="H195" s="181" t="s">
        <v>543</v>
      </c>
      <c r="I195" s="181" t="s">
        <v>49</v>
      </c>
      <c r="J195" s="189" t="s">
        <v>546</v>
      </c>
      <c r="K195" s="190" t="s">
        <v>293</v>
      </c>
      <c r="L195" s="253" t="s">
        <v>290</v>
      </c>
      <c r="M195" s="233" t="s">
        <v>541</v>
      </c>
    </row>
    <row r="196" spans="1:13" ht="30.75" thickBot="1">
      <c r="A196" s="143">
        <f t="shared" si="2"/>
        <v>195</v>
      </c>
      <c r="B196" s="215"/>
      <c r="C196" s="185"/>
      <c r="D196" s="185"/>
      <c r="E196" s="185"/>
      <c r="F196" s="185"/>
      <c r="G196" s="178"/>
      <c r="H196" s="202" t="s">
        <v>543</v>
      </c>
      <c r="I196" s="202" t="s">
        <v>50</v>
      </c>
      <c r="J196" s="196" t="s">
        <v>547</v>
      </c>
      <c r="K196" s="197" t="s">
        <v>293</v>
      </c>
      <c r="L196" s="255" t="s">
        <v>290</v>
      </c>
      <c r="M196" s="234" t="s">
        <v>541</v>
      </c>
    </row>
    <row r="197" spans="1:13" ht="30">
      <c r="A197" s="143">
        <f t="shared" si="2"/>
        <v>196</v>
      </c>
      <c r="B197" s="184" t="s">
        <v>550</v>
      </c>
      <c r="C197" s="184" t="s">
        <v>549</v>
      </c>
      <c r="D197" s="186" t="s">
        <v>290</v>
      </c>
      <c r="E197" s="184" t="s">
        <v>327</v>
      </c>
      <c r="F197" s="186" t="s">
        <v>290</v>
      </c>
      <c r="G197" s="177" t="s">
        <v>548</v>
      </c>
      <c r="H197" s="181" t="s">
        <v>551</v>
      </c>
      <c r="I197" s="181" t="s">
        <v>552</v>
      </c>
      <c r="J197" s="189" t="s">
        <v>480</v>
      </c>
      <c r="K197" s="190" t="s">
        <v>294</v>
      </c>
      <c r="L197" s="253" t="s">
        <v>151</v>
      </c>
      <c r="M197" s="233" t="s">
        <v>502</v>
      </c>
    </row>
    <row r="198" spans="1:13">
      <c r="A198" s="143">
        <f t="shared" si="2"/>
        <v>197</v>
      </c>
      <c r="H198" s="181" t="s">
        <v>551</v>
      </c>
      <c r="I198" s="181" t="s">
        <v>552</v>
      </c>
      <c r="J198" s="189" t="s">
        <v>553</v>
      </c>
      <c r="K198" s="190" t="s">
        <v>293</v>
      </c>
      <c r="L198" s="253" t="s">
        <v>176</v>
      </c>
      <c r="M198" s="233" t="s">
        <v>502</v>
      </c>
    </row>
    <row r="199" spans="1:13">
      <c r="A199" s="143">
        <f t="shared" si="2"/>
        <v>198</v>
      </c>
      <c r="H199" s="181" t="s">
        <v>551</v>
      </c>
      <c r="I199" s="181" t="s">
        <v>554</v>
      </c>
      <c r="J199" s="189" t="s">
        <v>553</v>
      </c>
      <c r="K199" s="190" t="s">
        <v>294</v>
      </c>
      <c r="L199" s="253" t="s">
        <v>176</v>
      </c>
      <c r="M199" s="233" t="s">
        <v>502</v>
      </c>
    </row>
    <row r="200" spans="1:13">
      <c r="A200" s="143">
        <f t="shared" si="2"/>
        <v>199</v>
      </c>
      <c r="H200" s="181" t="s">
        <v>551</v>
      </c>
      <c r="I200" s="181" t="s">
        <v>554</v>
      </c>
      <c r="J200" s="189" t="s">
        <v>480</v>
      </c>
      <c r="K200" s="190" t="s">
        <v>293</v>
      </c>
      <c r="L200" s="253" t="s">
        <v>151</v>
      </c>
      <c r="M200" s="233" t="s">
        <v>502</v>
      </c>
    </row>
    <row r="201" spans="1:13">
      <c r="A201" s="143">
        <f t="shared" si="2"/>
        <v>200</v>
      </c>
      <c r="H201" s="181" t="s">
        <v>551</v>
      </c>
      <c r="I201" s="181" t="s">
        <v>555</v>
      </c>
      <c r="J201" s="189" t="s">
        <v>480</v>
      </c>
      <c r="K201" s="190" t="s">
        <v>294</v>
      </c>
      <c r="L201" s="253" t="s">
        <v>151</v>
      </c>
      <c r="M201" s="233" t="s">
        <v>502</v>
      </c>
    </row>
    <row r="202" spans="1:13">
      <c r="A202" s="143">
        <f t="shared" si="2"/>
        <v>201</v>
      </c>
      <c r="B202" s="216"/>
      <c r="C202" s="183"/>
      <c r="D202" s="183"/>
      <c r="E202" s="183"/>
      <c r="F202" s="183"/>
      <c r="G202" s="176"/>
      <c r="H202" s="198" t="s">
        <v>551</v>
      </c>
      <c r="I202" s="198" t="s">
        <v>555</v>
      </c>
      <c r="J202" s="192" t="s">
        <v>556</v>
      </c>
      <c r="K202" s="193" t="s">
        <v>293</v>
      </c>
      <c r="L202" s="254" t="s">
        <v>176</v>
      </c>
      <c r="M202" s="235" t="s">
        <v>502</v>
      </c>
    </row>
    <row r="203" spans="1:13" ht="45">
      <c r="A203" s="143">
        <f t="shared" si="2"/>
        <v>202</v>
      </c>
      <c r="B203" s="184" t="s">
        <v>559</v>
      </c>
      <c r="C203" s="184" t="s">
        <v>557</v>
      </c>
      <c r="D203" s="186" t="s">
        <v>290</v>
      </c>
      <c r="E203" s="184" t="s">
        <v>327</v>
      </c>
      <c r="F203" s="186" t="s">
        <v>290</v>
      </c>
      <c r="G203" s="177" t="s">
        <v>558</v>
      </c>
      <c r="H203" s="218" t="s">
        <v>290</v>
      </c>
      <c r="I203" s="218" t="s">
        <v>290</v>
      </c>
      <c r="J203" s="189" t="s">
        <v>553</v>
      </c>
      <c r="K203" s="190" t="s">
        <v>294</v>
      </c>
      <c r="L203" s="253" t="s">
        <v>176</v>
      </c>
      <c r="M203" s="233" t="s">
        <v>502</v>
      </c>
    </row>
    <row r="204" spans="1:13" ht="30">
      <c r="A204" s="143">
        <f t="shared" si="2"/>
        <v>203</v>
      </c>
      <c r="H204" s="181" t="s">
        <v>560</v>
      </c>
      <c r="I204" s="181" t="s">
        <v>561</v>
      </c>
      <c r="J204" s="189" t="s">
        <v>562</v>
      </c>
      <c r="K204" s="190" t="s">
        <v>293</v>
      </c>
      <c r="L204" s="253" t="s">
        <v>176</v>
      </c>
      <c r="M204" s="233" t="s">
        <v>502</v>
      </c>
    </row>
    <row r="205" spans="1:13" ht="30.75" thickBot="1">
      <c r="A205" s="143">
        <f t="shared" si="2"/>
        <v>204</v>
      </c>
      <c r="B205" s="215"/>
      <c r="C205" s="185"/>
      <c r="D205" s="185"/>
      <c r="E205" s="185"/>
      <c r="F205" s="185"/>
      <c r="G205" s="178"/>
      <c r="H205" s="202" t="s">
        <v>560</v>
      </c>
      <c r="I205" s="202" t="s">
        <v>128</v>
      </c>
      <c r="J205" s="196" t="s">
        <v>563</v>
      </c>
      <c r="K205" s="197" t="s">
        <v>293</v>
      </c>
      <c r="L205" s="255" t="s">
        <v>176</v>
      </c>
      <c r="M205" s="234" t="s">
        <v>502</v>
      </c>
    </row>
    <row r="206" spans="1:13" ht="45">
      <c r="A206" s="143">
        <f t="shared" si="2"/>
        <v>205</v>
      </c>
      <c r="B206" s="184" t="s">
        <v>565</v>
      </c>
      <c r="C206" s="184" t="s">
        <v>564</v>
      </c>
      <c r="D206" s="186" t="s">
        <v>290</v>
      </c>
      <c r="E206" s="184" t="s">
        <v>300</v>
      </c>
      <c r="F206" s="186" t="s">
        <v>290</v>
      </c>
      <c r="G206" s="177" t="s">
        <v>566</v>
      </c>
      <c r="H206" s="218" t="s">
        <v>290</v>
      </c>
      <c r="I206" s="218" t="s">
        <v>290</v>
      </c>
      <c r="J206" s="222" t="s">
        <v>364</v>
      </c>
      <c r="K206" s="223" t="s">
        <v>294</v>
      </c>
      <c r="L206" s="256" t="s">
        <v>160</v>
      </c>
      <c r="M206" s="236" t="s">
        <v>567</v>
      </c>
    </row>
    <row r="207" spans="1:13">
      <c r="A207" s="143">
        <f t="shared" si="2"/>
        <v>206</v>
      </c>
      <c r="H207" s="222" t="s">
        <v>543</v>
      </c>
      <c r="I207" s="221" t="s">
        <v>568</v>
      </c>
      <c r="J207" s="221" t="s">
        <v>569</v>
      </c>
      <c r="K207" s="223" t="s">
        <v>293</v>
      </c>
      <c r="L207" s="256" t="s">
        <v>290</v>
      </c>
      <c r="M207" s="236" t="s">
        <v>541</v>
      </c>
    </row>
    <row r="208" spans="1:13">
      <c r="A208" s="143">
        <f t="shared" si="2"/>
        <v>207</v>
      </c>
      <c r="H208" s="222" t="s">
        <v>543</v>
      </c>
      <c r="I208" s="221" t="s">
        <v>570</v>
      </c>
      <c r="J208" s="221" t="s">
        <v>571</v>
      </c>
      <c r="K208" s="223" t="s">
        <v>293</v>
      </c>
      <c r="L208" s="256" t="s">
        <v>290</v>
      </c>
      <c r="M208" s="236" t="s">
        <v>541</v>
      </c>
    </row>
    <row r="209" spans="1:13">
      <c r="A209" s="143">
        <f t="shared" si="2"/>
        <v>208</v>
      </c>
      <c r="H209" s="222" t="s">
        <v>543</v>
      </c>
      <c r="I209" s="221" t="s">
        <v>572</v>
      </c>
      <c r="J209" s="221" t="s">
        <v>573</v>
      </c>
      <c r="K209" s="223" t="s">
        <v>293</v>
      </c>
      <c r="L209" s="256" t="s">
        <v>290</v>
      </c>
      <c r="M209" s="236" t="s">
        <v>541</v>
      </c>
    </row>
    <row r="210" spans="1:13">
      <c r="A210" s="143">
        <f t="shared" si="2"/>
        <v>209</v>
      </c>
      <c r="H210" s="222" t="s">
        <v>543</v>
      </c>
      <c r="I210" s="221" t="s">
        <v>574</v>
      </c>
      <c r="J210" s="221" t="s">
        <v>575</v>
      </c>
      <c r="K210" s="223" t="s">
        <v>293</v>
      </c>
      <c r="L210" s="256" t="s">
        <v>290</v>
      </c>
      <c r="M210" s="236" t="s">
        <v>541</v>
      </c>
    </row>
    <row r="211" spans="1:13">
      <c r="A211" s="143">
        <f t="shared" si="2"/>
        <v>210</v>
      </c>
      <c r="H211" s="222" t="s">
        <v>543</v>
      </c>
      <c r="I211" s="221" t="s">
        <v>576</v>
      </c>
      <c r="J211" s="221" t="s">
        <v>577</v>
      </c>
      <c r="K211" s="223" t="s">
        <v>293</v>
      </c>
      <c r="L211" s="256" t="s">
        <v>290</v>
      </c>
      <c r="M211" s="236" t="s">
        <v>541</v>
      </c>
    </row>
    <row r="212" spans="1:13">
      <c r="A212" s="143">
        <f t="shared" si="2"/>
        <v>211</v>
      </c>
      <c r="H212" s="222" t="s">
        <v>543</v>
      </c>
      <c r="I212" s="221" t="s">
        <v>578</v>
      </c>
      <c r="J212" s="221" t="s">
        <v>579</v>
      </c>
      <c r="K212" s="223" t="s">
        <v>293</v>
      </c>
      <c r="L212" s="256" t="s">
        <v>290</v>
      </c>
      <c r="M212" s="236" t="s">
        <v>541</v>
      </c>
    </row>
    <row r="213" spans="1:13">
      <c r="A213" s="143">
        <f t="shared" si="2"/>
        <v>212</v>
      </c>
      <c r="H213" s="222" t="s">
        <v>543</v>
      </c>
      <c r="I213" s="221" t="s">
        <v>580</v>
      </c>
      <c r="J213" s="221" t="s">
        <v>581</v>
      </c>
      <c r="K213" s="223" t="s">
        <v>293</v>
      </c>
      <c r="L213" s="256" t="s">
        <v>290</v>
      </c>
      <c r="M213" s="236" t="s">
        <v>541</v>
      </c>
    </row>
    <row r="214" spans="1:13">
      <c r="A214" s="143">
        <f t="shared" si="2"/>
        <v>213</v>
      </c>
      <c r="H214" s="222" t="s">
        <v>543</v>
      </c>
      <c r="I214" s="221" t="s">
        <v>582</v>
      </c>
      <c r="J214" s="221" t="s">
        <v>583</v>
      </c>
      <c r="K214" s="223" t="s">
        <v>293</v>
      </c>
      <c r="L214" s="256" t="s">
        <v>290</v>
      </c>
      <c r="M214" s="236" t="s">
        <v>541</v>
      </c>
    </row>
    <row r="215" spans="1:13">
      <c r="A215" s="143">
        <f t="shared" si="2"/>
        <v>214</v>
      </c>
      <c r="H215" s="222" t="s">
        <v>543</v>
      </c>
      <c r="I215" s="221" t="s">
        <v>584</v>
      </c>
      <c r="J215" s="221" t="s">
        <v>585</v>
      </c>
      <c r="K215" s="223" t="s">
        <v>293</v>
      </c>
      <c r="L215" s="256" t="s">
        <v>290</v>
      </c>
      <c r="M215" s="236" t="s">
        <v>541</v>
      </c>
    </row>
    <row r="216" spans="1:13">
      <c r="A216" s="143">
        <f t="shared" si="2"/>
        <v>215</v>
      </c>
      <c r="H216" s="222" t="s">
        <v>543</v>
      </c>
      <c r="I216" s="221" t="s">
        <v>586</v>
      </c>
      <c r="J216" s="221" t="s">
        <v>587</v>
      </c>
      <c r="K216" s="223" t="s">
        <v>293</v>
      </c>
      <c r="L216" s="256" t="s">
        <v>290</v>
      </c>
      <c r="M216" s="236" t="s">
        <v>541</v>
      </c>
    </row>
    <row r="217" spans="1:13">
      <c r="A217" s="143">
        <f t="shared" si="2"/>
        <v>216</v>
      </c>
      <c r="H217" s="222" t="s">
        <v>543</v>
      </c>
      <c r="I217" s="221" t="s">
        <v>588</v>
      </c>
      <c r="J217" s="221" t="s">
        <v>589</v>
      </c>
      <c r="K217" s="223" t="s">
        <v>293</v>
      </c>
      <c r="L217" s="256" t="s">
        <v>290</v>
      </c>
      <c r="M217" s="236" t="s">
        <v>541</v>
      </c>
    </row>
    <row r="218" spans="1:13">
      <c r="A218" s="143">
        <f t="shared" si="2"/>
        <v>217</v>
      </c>
      <c r="H218" s="222" t="s">
        <v>543</v>
      </c>
      <c r="I218" s="221" t="s">
        <v>590</v>
      </c>
      <c r="J218" s="221" t="s">
        <v>591</v>
      </c>
      <c r="K218" s="223" t="s">
        <v>293</v>
      </c>
      <c r="L218" s="256" t="s">
        <v>290</v>
      </c>
      <c r="M218" s="236" t="s">
        <v>541</v>
      </c>
    </row>
    <row r="219" spans="1:13">
      <c r="A219" s="143">
        <f t="shared" ref="A219:A282" si="3">A218+1</f>
        <v>218</v>
      </c>
      <c r="H219" s="222" t="s">
        <v>543</v>
      </c>
      <c r="I219" s="221" t="s">
        <v>92</v>
      </c>
      <c r="J219" s="221" t="s">
        <v>592</v>
      </c>
      <c r="K219" s="223" t="s">
        <v>293</v>
      </c>
      <c r="L219" s="256" t="s">
        <v>290</v>
      </c>
      <c r="M219" s="236" t="s">
        <v>541</v>
      </c>
    </row>
    <row r="220" spans="1:13">
      <c r="A220" s="143">
        <f t="shared" si="3"/>
        <v>219</v>
      </c>
      <c r="H220" s="222" t="s">
        <v>543</v>
      </c>
      <c r="I220" s="221" t="s">
        <v>93</v>
      </c>
      <c r="J220" s="221" t="s">
        <v>593</v>
      </c>
      <c r="K220" s="223" t="s">
        <v>293</v>
      </c>
      <c r="L220" s="256" t="s">
        <v>290</v>
      </c>
      <c r="M220" s="236" t="s">
        <v>541</v>
      </c>
    </row>
    <row r="221" spans="1:13" ht="15.75" thickBot="1">
      <c r="A221" s="143">
        <f t="shared" si="3"/>
        <v>220</v>
      </c>
      <c r="B221" s="215"/>
      <c r="C221" s="185"/>
      <c r="D221" s="185"/>
      <c r="E221" s="185"/>
      <c r="F221" s="185"/>
      <c r="G221" s="178"/>
      <c r="H221" s="226" t="s">
        <v>543</v>
      </c>
      <c r="I221" s="227" t="s">
        <v>97</v>
      </c>
      <c r="J221" s="227" t="s">
        <v>594</v>
      </c>
      <c r="K221" s="228" t="s">
        <v>293</v>
      </c>
      <c r="L221" s="257" t="s">
        <v>290</v>
      </c>
      <c r="M221" s="237" t="s">
        <v>541</v>
      </c>
    </row>
    <row r="222" spans="1:13" ht="26.25">
      <c r="A222" s="143">
        <f t="shared" si="3"/>
        <v>221</v>
      </c>
      <c r="B222" s="184" t="s">
        <v>596</v>
      </c>
      <c r="C222" s="184" t="s">
        <v>595</v>
      </c>
      <c r="D222" s="186" t="s">
        <v>290</v>
      </c>
      <c r="E222" s="184" t="s">
        <v>300</v>
      </c>
      <c r="F222" s="186" t="s">
        <v>290</v>
      </c>
      <c r="G222" s="177" t="s">
        <v>379</v>
      </c>
      <c r="H222" s="218" t="s">
        <v>290</v>
      </c>
      <c r="I222" s="218" t="s">
        <v>290</v>
      </c>
      <c r="J222" s="221" t="s">
        <v>597</v>
      </c>
      <c r="K222" s="223" t="s">
        <v>294</v>
      </c>
      <c r="L222" s="256" t="s">
        <v>160</v>
      </c>
      <c r="M222" s="236" t="s">
        <v>502</v>
      </c>
    </row>
    <row r="223" spans="1:13">
      <c r="A223" s="143">
        <f t="shared" si="3"/>
        <v>222</v>
      </c>
      <c r="B223" s="216"/>
      <c r="C223" s="183"/>
      <c r="D223" s="183"/>
      <c r="E223" s="183"/>
      <c r="F223" s="183"/>
      <c r="G223" s="176"/>
      <c r="H223" s="219" t="s">
        <v>290</v>
      </c>
      <c r="I223" s="219" t="s">
        <v>290</v>
      </c>
      <c r="J223" s="224" t="s">
        <v>598</v>
      </c>
      <c r="K223" s="225" t="s">
        <v>293</v>
      </c>
      <c r="L223" s="258" t="s">
        <v>160</v>
      </c>
      <c r="M223" s="238" t="s">
        <v>502</v>
      </c>
    </row>
    <row r="224" spans="1:13" ht="26.25">
      <c r="A224" s="143">
        <f t="shared" si="3"/>
        <v>223</v>
      </c>
      <c r="B224" s="184" t="s">
        <v>600</v>
      </c>
      <c r="C224" s="184" t="s">
        <v>599</v>
      </c>
      <c r="D224" s="186" t="s">
        <v>290</v>
      </c>
      <c r="E224" s="184" t="s">
        <v>300</v>
      </c>
      <c r="F224" s="186" t="s">
        <v>290</v>
      </c>
      <c r="G224" s="177" t="s">
        <v>379</v>
      </c>
      <c r="H224" s="218" t="s">
        <v>290</v>
      </c>
      <c r="I224" s="218" t="s">
        <v>290</v>
      </c>
      <c r="J224" s="221" t="s">
        <v>597</v>
      </c>
      <c r="K224" s="223" t="s">
        <v>294</v>
      </c>
      <c r="L224" s="256" t="s">
        <v>160</v>
      </c>
      <c r="M224" s="236" t="s">
        <v>502</v>
      </c>
    </row>
    <row r="225" spans="1:14" ht="15.75" thickBot="1">
      <c r="A225" s="143">
        <f t="shared" si="3"/>
        <v>224</v>
      </c>
      <c r="B225" s="215"/>
      <c r="C225" s="185"/>
      <c r="D225" s="185"/>
      <c r="E225" s="185"/>
      <c r="F225" s="185"/>
      <c r="G225" s="178"/>
      <c r="H225" s="220" t="s">
        <v>290</v>
      </c>
      <c r="I225" s="220" t="s">
        <v>290</v>
      </c>
      <c r="J225" s="227" t="s">
        <v>480</v>
      </c>
      <c r="K225" s="228" t="s">
        <v>293</v>
      </c>
      <c r="L225" s="257" t="s">
        <v>151</v>
      </c>
      <c r="M225" s="237" t="s">
        <v>502</v>
      </c>
    </row>
    <row r="226" spans="1:14" ht="30">
      <c r="A226" s="143">
        <f t="shared" si="3"/>
        <v>225</v>
      </c>
      <c r="B226" s="184" t="s">
        <v>601</v>
      </c>
      <c r="C226" s="184" t="s">
        <v>98</v>
      </c>
      <c r="D226" s="186" t="s">
        <v>290</v>
      </c>
      <c r="E226" s="184" t="s">
        <v>300</v>
      </c>
      <c r="F226" s="186" t="s">
        <v>290</v>
      </c>
      <c r="G226" s="177" t="s">
        <v>379</v>
      </c>
      <c r="H226" s="218" t="s">
        <v>290</v>
      </c>
      <c r="I226" s="218" t="s">
        <v>290</v>
      </c>
      <c r="J226" s="221" t="s">
        <v>602</v>
      </c>
      <c r="K226" s="223" t="s">
        <v>294</v>
      </c>
      <c r="L226" s="256" t="s">
        <v>154</v>
      </c>
      <c r="M226" s="236" t="s">
        <v>502</v>
      </c>
    </row>
    <row r="227" spans="1:14">
      <c r="A227" s="143">
        <f t="shared" si="3"/>
        <v>226</v>
      </c>
      <c r="B227" s="216"/>
      <c r="C227" s="183"/>
      <c r="D227" s="183"/>
      <c r="E227" s="183"/>
      <c r="F227" s="183"/>
      <c r="G227" s="176"/>
      <c r="H227" s="219" t="s">
        <v>290</v>
      </c>
      <c r="I227" s="219" t="s">
        <v>290</v>
      </c>
      <c r="J227" s="224" t="s">
        <v>603</v>
      </c>
      <c r="K227" s="225" t="s">
        <v>293</v>
      </c>
      <c r="L227" s="258" t="s">
        <v>154</v>
      </c>
      <c r="M227" s="238" t="s">
        <v>502</v>
      </c>
    </row>
    <row r="228" spans="1:14" ht="30">
      <c r="A228" s="143">
        <f t="shared" si="3"/>
        <v>227</v>
      </c>
      <c r="B228" s="184" t="s">
        <v>605</v>
      </c>
      <c r="C228" s="184" t="s">
        <v>99</v>
      </c>
      <c r="D228" s="186" t="s">
        <v>290</v>
      </c>
      <c r="E228" s="184" t="s">
        <v>300</v>
      </c>
      <c r="F228" s="186" t="s">
        <v>290</v>
      </c>
      <c r="G228" s="177" t="s">
        <v>604</v>
      </c>
      <c r="H228" s="218" t="s">
        <v>290</v>
      </c>
      <c r="I228" s="218" t="s">
        <v>290</v>
      </c>
      <c r="J228" s="221" t="s">
        <v>455</v>
      </c>
      <c r="K228" s="223" t="s">
        <v>294</v>
      </c>
      <c r="L228" s="256" t="s">
        <v>160</v>
      </c>
      <c r="M228" s="236" t="s">
        <v>606</v>
      </c>
    </row>
    <row r="229" spans="1:14" ht="27" thickBot="1">
      <c r="A229" s="143">
        <f t="shared" si="3"/>
        <v>228</v>
      </c>
      <c r="B229" s="215"/>
      <c r="C229" s="185"/>
      <c r="D229" s="185"/>
      <c r="E229" s="185"/>
      <c r="F229" s="185"/>
      <c r="G229" s="178"/>
      <c r="H229" s="220" t="s">
        <v>290</v>
      </c>
      <c r="I229" s="220" t="s">
        <v>290</v>
      </c>
      <c r="J229" s="227" t="s">
        <v>607</v>
      </c>
      <c r="K229" s="228" t="s">
        <v>293</v>
      </c>
      <c r="L229" s="257" t="s">
        <v>160</v>
      </c>
      <c r="M229" s="237" t="s">
        <v>606</v>
      </c>
    </row>
    <row r="230" spans="1:14" ht="30">
      <c r="A230" s="143">
        <f t="shared" si="3"/>
        <v>229</v>
      </c>
      <c r="B230" s="184" t="s">
        <v>610</v>
      </c>
      <c r="C230" s="184" t="s">
        <v>609</v>
      </c>
      <c r="D230" s="186" t="s">
        <v>290</v>
      </c>
      <c r="E230" s="184" t="s">
        <v>300</v>
      </c>
      <c r="F230" s="186" t="s">
        <v>290</v>
      </c>
      <c r="G230" s="177" t="s">
        <v>608</v>
      </c>
      <c r="H230" s="218" t="s">
        <v>290</v>
      </c>
      <c r="I230" s="218" t="s">
        <v>290</v>
      </c>
      <c r="J230" s="221" t="s">
        <v>611</v>
      </c>
      <c r="K230" s="223" t="s">
        <v>293</v>
      </c>
      <c r="L230" s="256" t="s">
        <v>160</v>
      </c>
      <c r="M230" s="236" t="s">
        <v>612</v>
      </c>
    </row>
    <row r="231" spans="1:14" ht="15.75" thickBot="1">
      <c r="A231" s="143">
        <f t="shared" si="3"/>
        <v>230</v>
      </c>
      <c r="B231" s="215"/>
      <c r="C231" s="185"/>
      <c r="D231" s="185"/>
      <c r="E231" s="185"/>
      <c r="F231" s="185"/>
      <c r="G231" s="178"/>
      <c r="H231" s="220" t="s">
        <v>290</v>
      </c>
      <c r="I231" s="220" t="s">
        <v>290</v>
      </c>
      <c r="J231" s="227" t="s">
        <v>556</v>
      </c>
      <c r="K231" s="228" t="s">
        <v>294</v>
      </c>
      <c r="L231" s="257" t="s">
        <v>176</v>
      </c>
      <c r="M231" s="237" t="s">
        <v>612</v>
      </c>
    </row>
    <row r="232" spans="1:14" ht="30">
      <c r="A232" s="143">
        <f t="shared" si="3"/>
        <v>231</v>
      </c>
      <c r="B232" s="184" t="s">
        <v>614</v>
      </c>
      <c r="C232" s="184" t="s">
        <v>613</v>
      </c>
      <c r="D232" s="186" t="s">
        <v>290</v>
      </c>
      <c r="E232" s="184" t="s">
        <v>300</v>
      </c>
      <c r="F232" s="186" t="s">
        <v>290</v>
      </c>
      <c r="G232" s="177" t="s">
        <v>604</v>
      </c>
      <c r="H232" s="218" t="s">
        <v>290</v>
      </c>
      <c r="I232" s="218" t="s">
        <v>290</v>
      </c>
      <c r="J232" s="221" t="s">
        <v>455</v>
      </c>
      <c r="K232" s="223" t="s">
        <v>294</v>
      </c>
      <c r="L232" s="256" t="s">
        <v>160</v>
      </c>
      <c r="M232" s="236" t="s">
        <v>502</v>
      </c>
    </row>
    <row r="233" spans="1:14" ht="27" thickBot="1">
      <c r="A233" s="143">
        <f t="shared" si="3"/>
        <v>232</v>
      </c>
      <c r="B233" s="215"/>
      <c r="C233" s="185"/>
      <c r="D233" s="185"/>
      <c r="E233" s="185"/>
      <c r="F233" s="185"/>
      <c r="G233" s="178"/>
      <c r="H233" s="220" t="s">
        <v>290</v>
      </c>
      <c r="I233" s="220" t="s">
        <v>290</v>
      </c>
      <c r="J233" s="227" t="s">
        <v>332</v>
      </c>
      <c r="K233" s="228" t="s">
        <v>293</v>
      </c>
      <c r="L233" s="257" t="s">
        <v>176</v>
      </c>
      <c r="M233" s="237" t="s">
        <v>502</v>
      </c>
    </row>
    <row r="234" spans="1:14" ht="30">
      <c r="A234" s="143">
        <f t="shared" si="3"/>
        <v>233</v>
      </c>
      <c r="B234" s="184" t="s">
        <v>616</v>
      </c>
      <c r="C234" s="184" t="s">
        <v>615</v>
      </c>
      <c r="D234" s="186" t="s">
        <v>290</v>
      </c>
      <c r="E234" s="184" t="s">
        <v>327</v>
      </c>
      <c r="F234" s="186" t="s">
        <v>290</v>
      </c>
      <c r="G234" s="177" t="s">
        <v>617</v>
      </c>
      <c r="H234" s="181" t="s">
        <v>290</v>
      </c>
      <c r="I234" s="181" t="s">
        <v>290</v>
      </c>
      <c r="J234" s="221" t="s">
        <v>618</v>
      </c>
      <c r="K234" s="229" t="s">
        <v>294</v>
      </c>
      <c r="L234" s="256" t="s">
        <v>290</v>
      </c>
      <c r="M234" s="239" t="s">
        <v>619</v>
      </c>
      <c r="N234" s="222"/>
    </row>
    <row r="235" spans="1:14" ht="26.25">
      <c r="A235" s="143">
        <f t="shared" si="3"/>
        <v>234</v>
      </c>
      <c r="H235" s="181" t="s">
        <v>290</v>
      </c>
      <c r="I235" s="181" t="s">
        <v>290</v>
      </c>
      <c r="J235" s="221" t="s">
        <v>620</v>
      </c>
      <c r="K235" s="229" t="s">
        <v>293</v>
      </c>
      <c r="L235" s="256" t="s">
        <v>290</v>
      </c>
      <c r="M235" s="239" t="s">
        <v>619</v>
      </c>
      <c r="N235" s="222"/>
    </row>
    <row r="236" spans="1:14" ht="26.25">
      <c r="A236" s="143">
        <f t="shared" si="3"/>
        <v>235</v>
      </c>
      <c r="H236" s="181" t="s">
        <v>290</v>
      </c>
      <c r="I236" s="181" t="s">
        <v>290</v>
      </c>
      <c r="J236" s="221" t="s">
        <v>620</v>
      </c>
      <c r="K236" s="229" t="s">
        <v>294</v>
      </c>
      <c r="L236" s="256" t="s">
        <v>290</v>
      </c>
      <c r="M236" s="239" t="s">
        <v>621</v>
      </c>
      <c r="N236" s="222"/>
    </row>
    <row r="237" spans="1:14" ht="15.75" thickBot="1">
      <c r="A237" s="143">
        <f t="shared" si="3"/>
        <v>236</v>
      </c>
      <c r="B237" s="215"/>
      <c r="C237" s="185"/>
      <c r="D237" s="185"/>
      <c r="E237" s="185"/>
      <c r="F237" s="185"/>
      <c r="G237" s="178"/>
      <c r="H237" s="202" t="s">
        <v>290</v>
      </c>
      <c r="I237" s="202" t="s">
        <v>290</v>
      </c>
      <c r="J237" s="227" t="s">
        <v>622</v>
      </c>
      <c r="K237" s="230" t="s">
        <v>293</v>
      </c>
      <c r="L237" s="257" t="s">
        <v>290</v>
      </c>
      <c r="M237" s="240" t="s">
        <v>621</v>
      </c>
      <c r="N237" s="222"/>
    </row>
    <row r="238" spans="1:14" ht="30">
      <c r="A238" s="143">
        <f t="shared" si="3"/>
        <v>237</v>
      </c>
      <c r="B238" s="184" t="s">
        <v>623</v>
      </c>
      <c r="C238" s="184" t="s">
        <v>670</v>
      </c>
      <c r="D238" s="186" t="s">
        <v>290</v>
      </c>
      <c r="E238" s="184" t="s">
        <v>300</v>
      </c>
      <c r="F238" s="186" t="s">
        <v>157</v>
      </c>
      <c r="G238" s="177" t="s">
        <v>301</v>
      </c>
      <c r="H238" s="181" t="s">
        <v>290</v>
      </c>
      <c r="I238" s="181" t="s">
        <v>290</v>
      </c>
      <c r="J238" s="189" t="s">
        <v>562</v>
      </c>
      <c r="K238" s="190" t="s">
        <v>294</v>
      </c>
      <c r="L238" s="241" t="s">
        <v>176</v>
      </c>
      <c r="M238" s="191" t="s">
        <v>624</v>
      </c>
    </row>
    <row r="239" spans="1:14" ht="30">
      <c r="A239" s="143">
        <f t="shared" si="3"/>
        <v>238</v>
      </c>
      <c r="H239" s="189" t="s">
        <v>543</v>
      </c>
      <c r="I239" s="241" t="s">
        <v>625</v>
      </c>
      <c r="J239" s="241" t="s">
        <v>625</v>
      </c>
      <c r="K239" s="190" t="s">
        <v>293</v>
      </c>
      <c r="L239" s="253" t="s">
        <v>290</v>
      </c>
      <c r="M239" s="191" t="s">
        <v>624</v>
      </c>
    </row>
    <row r="240" spans="1:14" ht="30">
      <c r="A240" s="143">
        <f t="shared" si="3"/>
        <v>239</v>
      </c>
      <c r="H240" s="189" t="s">
        <v>543</v>
      </c>
      <c r="I240" s="241" t="s">
        <v>626</v>
      </c>
      <c r="J240" s="241" t="s">
        <v>626</v>
      </c>
      <c r="K240" s="190" t="s">
        <v>293</v>
      </c>
      <c r="L240" s="253" t="s">
        <v>290</v>
      </c>
      <c r="M240" s="191" t="s">
        <v>624</v>
      </c>
    </row>
    <row r="241" spans="1:13" ht="30">
      <c r="A241" s="143">
        <f t="shared" si="3"/>
        <v>240</v>
      </c>
      <c r="H241" s="189" t="s">
        <v>543</v>
      </c>
      <c r="I241" s="241" t="s">
        <v>627</v>
      </c>
      <c r="J241" s="241" t="s">
        <v>627</v>
      </c>
      <c r="K241" s="190" t="s">
        <v>293</v>
      </c>
      <c r="L241" s="253" t="s">
        <v>290</v>
      </c>
      <c r="M241" s="191" t="s">
        <v>624</v>
      </c>
    </row>
    <row r="242" spans="1:13" ht="30">
      <c r="A242" s="143">
        <f t="shared" si="3"/>
        <v>241</v>
      </c>
      <c r="H242" s="189" t="s">
        <v>543</v>
      </c>
      <c r="I242" s="241" t="s">
        <v>628</v>
      </c>
      <c r="J242" s="241" t="s">
        <v>628</v>
      </c>
      <c r="K242" s="190" t="s">
        <v>293</v>
      </c>
      <c r="L242" s="253" t="s">
        <v>290</v>
      </c>
      <c r="M242" s="191" t="s">
        <v>624</v>
      </c>
    </row>
    <row r="243" spans="1:13" ht="30.75" thickBot="1">
      <c r="A243" s="143">
        <f t="shared" si="3"/>
        <v>242</v>
      </c>
      <c r="B243" s="215"/>
      <c r="C243" s="185"/>
      <c r="D243" s="185"/>
      <c r="E243" s="185"/>
      <c r="F243" s="185"/>
      <c r="G243" s="178"/>
      <c r="H243" s="196" t="s">
        <v>543</v>
      </c>
      <c r="I243" s="242" t="s">
        <v>629</v>
      </c>
      <c r="J243" s="242" t="s">
        <v>629</v>
      </c>
      <c r="K243" s="197" t="s">
        <v>293</v>
      </c>
      <c r="L243" s="253" t="s">
        <v>290</v>
      </c>
      <c r="M243" s="231" t="s">
        <v>624</v>
      </c>
    </row>
    <row r="244" spans="1:13" ht="30">
      <c r="A244" s="143">
        <f t="shared" si="3"/>
        <v>243</v>
      </c>
      <c r="B244" s="184" t="s">
        <v>631</v>
      </c>
      <c r="C244" s="184" t="s">
        <v>630</v>
      </c>
      <c r="D244" s="186" t="s">
        <v>290</v>
      </c>
      <c r="E244" s="184" t="s">
        <v>300</v>
      </c>
      <c r="F244" s="186" t="s">
        <v>157</v>
      </c>
      <c r="G244" s="177" t="s">
        <v>301</v>
      </c>
      <c r="H244" s="243" t="s">
        <v>290</v>
      </c>
      <c r="I244" s="244" t="s">
        <v>290</v>
      </c>
      <c r="J244" s="245" t="s">
        <v>562</v>
      </c>
      <c r="K244" s="246" t="s">
        <v>294</v>
      </c>
      <c r="L244" s="259" t="s">
        <v>176</v>
      </c>
      <c r="M244" s="247" t="s">
        <v>624</v>
      </c>
    </row>
    <row r="245" spans="1:13" ht="30">
      <c r="A245" s="143">
        <f t="shared" si="3"/>
        <v>244</v>
      </c>
      <c r="H245" s="189" t="s">
        <v>632</v>
      </c>
      <c r="I245" s="189" t="s">
        <v>633</v>
      </c>
      <c r="J245" s="189" t="s">
        <v>633</v>
      </c>
      <c r="K245" s="190" t="s">
        <v>293</v>
      </c>
      <c r="L245" s="241" t="s">
        <v>290</v>
      </c>
      <c r="M245" s="191" t="s">
        <v>634</v>
      </c>
    </row>
    <row r="246" spans="1:13" ht="30">
      <c r="A246" s="143">
        <f t="shared" si="3"/>
        <v>245</v>
      </c>
      <c r="H246" s="189" t="s">
        <v>632</v>
      </c>
      <c r="I246" s="189" t="s">
        <v>635</v>
      </c>
      <c r="J246" s="189" t="s">
        <v>635</v>
      </c>
      <c r="K246" s="190" t="s">
        <v>293</v>
      </c>
      <c r="L246" s="241" t="s">
        <v>290</v>
      </c>
      <c r="M246" s="191" t="s">
        <v>634</v>
      </c>
    </row>
    <row r="247" spans="1:13" ht="30">
      <c r="A247" s="143">
        <f t="shared" si="3"/>
        <v>246</v>
      </c>
      <c r="H247" s="189" t="s">
        <v>632</v>
      </c>
      <c r="I247" s="189" t="s">
        <v>636</v>
      </c>
      <c r="J247" s="189" t="s">
        <v>636</v>
      </c>
      <c r="K247" s="190" t="s">
        <v>293</v>
      </c>
      <c r="L247" s="241" t="s">
        <v>290</v>
      </c>
      <c r="M247" s="191" t="s">
        <v>634</v>
      </c>
    </row>
    <row r="248" spans="1:13" ht="30">
      <c r="A248" s="143">
        <f t="shared" si="3"/>
        <v>247</v>
      </c>
      <c r="H248" s="189" t="s">
        <v>632</v>
      </c>
      <c r="I248" s="189" t="s">
        <v>637</v>
      </c>
      <c r="J248" s="189" t="s">
        <v>637</v>
      </c>
      <c r="K248" s="190" t="s">
        <v>293</v>
      </c>
      <c r="L248" s="241" t="s">
        <v>290</v>
      </c>
      <c r="M248" s="191" t="s">
        <v>634</v>
      </c>
    </row>
    <row r="249" spans="1:13" ht="30">
      <c r="A249" s="143">
        <f t="shared" si="3"/>
        <v>248</v>
      </c>
      <c r="H249" s="189" t="s">
        <v>632</v>
      </c>
      <c r="I249" s="189" t="s">
        <v>638</v>
      </c>
      <c r="J249" s="189" t="s">
        <v>638</v>
      </c>
      <c r="K249" s="190" t="s">
        <v>293</v>
      </c>
      <c r="L249" s="241" t="s">
        <v>290</v>
      </c>
      <c r="M249" s="191" t="s">
        <v>634</v>
      </c>
    </row>
    <row r="250" spans="1:13" ht="30">
      <c r="A250" s="143">
        <f t="shared" si="3"/>
        <v>249</v>
      </c>
      <c r="H250" s="248" t="s">
        <v>632</v>
      </c>
      <c r="I250" s="192" t="s">
        <v>639</v>
      </c>
      <c r="J250" s="192" t="s">
        <v>639</v>
      </c>
      <c r="K250" s="193" t="s">
        <v>293</v>
      </c>
      <c r="L250" s="251" t="s">
        <v>290</v>
      </c>
      <c r="M250" s="194" t="s">
        <v>634</v>
      </c>
    </row>
    <row r="251" spans="1:13" ht="30">
      <c r="A251" s="143">
        <f t="shared" si="3"/>
        <v>250</v>
      </c>
      <c r="H251" s="189" t="s">
        <v>640</v>
      </c>
      <c r="I251" s="189" t="s">
        <v>641</v>
      </c>
      <c r="J251" s="189" t="s">
        <v>641</v>
      </c>
      <c r="K251" s="190" t="s">
        <v>293</v>
      </c>
      <c r="L251" s="241" t="s">
        <v>290</v>
      </c>
      <c r="M251" s="191" t="s">
        <v>642</v>
      </c>
    </row>
    <row r="252" spans="1:13" ht="30">
      <c r="A252" s="143">
        <f t="shared" si="3"/>
        <v>251</v>
      </c>
      <c r="H252" s="189" t="s">
        <v>640</v>
      </c>
      <c r="I252" s="189" t="s">
        <v>643</v>
      </c>
      <c r="J252" s="189" t="s">
        <v>643</v>
      </c>
      <c r="K252" s="190" t="s">
        <v>293</v>
      </c>
      <c r="L252" s="241" t="s">
        <v>290</v>
      </c>
      <c r="M252" s="191" t="s">
        <v>642</v>
      </c>
    </row>
    <row r="253" spans="1:13" ht="30">
      <c r="A253" s="143">
        <f t="shared" si="3"/>
        <v>252</v>
      </c>
      <c r="H253" s="189" t="s">
        <v>640</v>
      </c>
      <c r="I253" s="189" t="s">
        <v>644</v>
      </c>
      <c r="J253" s="189" t="s">
        <v>644</v>
      </c>
      <c r="K253" s="190" t="s">
        <v>293</v>
      </c>
      <c r="L253" s="241" t="s">
        <v>290</v>
      </c>
      <c r="M253" s="191" t="s">
        <v>642</v>
      </c>
    </row>
    <row r="254" spans="1:13" ht="30">
      <c r="A254" s="143">
        <f t="shared" si="3"/>
        <v>253</v>
      </c>
      <c r="H254" s="189" t="s">
        <v>640</v>
      </c>
      <c r="I254" s="189" t="s">
        <v>645</v>
      </c>
      <c r="J254" s="189" t="s">
        <v>645</v>
      </c>
      <c r="K254" s="190" t="s">
        <v>293</v>
      </c>
      <c r="L254" s="241" t="s">
        <v>290</v>
      </c>
      <c r="M254" s="191" t="s">
        <v>642</v>
      </c>
    </row>
    <row r="255" spans="1:13" ht="30">
      <c r="A255" s="143">
        <f t="shared" si="3"/>
        <v>254</v>
      </c>
      <c r="H255" s="189" t="s">
        <v>640</v>
      </c>
      <c r="I255" s="189" t="s">
        <v>646</v>
      </c>
      <c r="J255" s="189" t="s">
        <v>646</v>
      </c>
      <c r="K255" s="190" t="s">
        <v>293</v>
      </c>
      <c r="L255" s="241" t="s">
        <v>290</v>
      </c>
      <c r="M255" s="191" t="s">
        <v>642</v>
      </c>
    </row>
    <row r="256" spans="1:13" ht="30">
      <c r="A256" s="143">
        <f t="shared" si="3"/>
        <v>255</v>
      </c>
      <c r="H256" s="248" t="s">
        <v>640</v>
      </c>
      <c r="I256" s="192" t="s">
        <v>647</v>
      </c>
      <c r="J256" s="192" t="s">
        <v>647</v>
      </c>
      <c r="K256" s="193" t="s">
        <v>293</v>
      </c>
      <c r="L256" s="251" t="s">
        <v>290</v>
      </c>
      <c r="M256" s="194" t="s">
        <v>642</v>
      </c>
    </row>
    <row r="257" spans="1:13" ht="30">
      <c r="A257" s="143">
        <f t="shared" si="3"/>
        <v>256</v>
      </c>
      <c r="H257" s="189" t="s">
        <v>648</v>
      </c>
      <c r="I257" s="189" t="s">
        <v>649</v>
      </c>
      <c r="J257" s="189" t="s">
        <v>649</v>
      </c>
      <c r="K257" s="190" t="s">
        <v>293</v>
      </c>
      <c r="L257" s="241" t="s">
        <v>290</v>
      </c>
      <c r="M257" s="191" t="s">
        <v>103</v>
      </c>
    </row>
    <row r="258" spans="1:13" ht="30">
      <c r="A258" s="143">
        <f t="shared" si="3"/>
        <v>257</v>
      </c>
      <c r="H258" s="189" t="s">
        <v>648</v>
      </c>
      <c r="I258" s="189" t="s">
        <v>650</v>
      </c>
      <c r="J258" s="189" t="s">
        <v>650</v>
      </c>
      <c r="K258" s="190" t="s">
        <v>293</v>
      </c>
      <c r="L258" s="241" t="s">
        <v>290</v>
      </c>
      <c r="M258" s="191" t="s">
        <v>103</v>
      </c>
    </row>
    <row r="259" spans="1:13" ht="30">
      <c r="A259" s="143">
        <f t="shared" si="3"/>
        <v>258</v>
      </c>
      <c r="H259" s="189" t="s">
        <v>648</v>
      </c>
      <c r="I259" s="189" t="s">
        <v>651</v>
      </c>
      <c r="J259" s="189" t="s">
        <v>651</v>
      </c>
      <c r="K259" s="190" t="s">
        <v>293</v>
      </c>
      <c r="L259" s="241" t="s">
        <v>290</v>
      </c>
      <c r="M259" s="191" t="s">
        <v>103</v>
      </c>
    </row>
    <row r="260" spans="1:13" ht="30">
      <c r="A260" s="143">
        <f t="shared" si="3"/>
        <v>259</v>
      </c>
      <c r="H260" s="189" t="s">
        <v>648</v>
      </c>
      <c r="I260" s="189" t="s">
        <v>652</v>
      </c>
      <c r="J260" s="189" t="s">
        <v>652</v>
      </c>
      <c r="K260" s="190" t="s">
        <v>293</v>
      </c>
      <c r="L260" s="241" t="s">
        <v>290</v>
      </c>
      <c r="M260" s="191" t="s">
        <v>103</v>
      </c>
    </row>
    <row r="261" spans="1:13" ht="30">
      <c r="A261" s="143">
        <f t="shared" si="3"/>
        <v>260</v>
      </c>
      <c r="H261" s="189" t="s">
        <v>648</v>
      </c>
      <c r="I261" s="189" t="s">
        <v>653</v>
      </c>
      <c r="J261" s="189" t="s">
        <v>653</v>
      </c>
      <c r="K261" s="190" t="s">
        <v>293</v>
      </c>
      <c r="L261" s="241" t="s">
        <v>290</v>
      </c>
      <c r="M261" s="191" t="s">
        <v>103</v>
      </c>
    </row>
    <row r="262" spans="1:13" ht="30">
      <c r="A262" s="143">
        <f t="shared" si="3"/>
        <v>261</v>
      </c>
      <c r="H262" s="248" t="s">
        <v>648</v>
      </c>
      <c r="I262" s="192" t="s">
        <v>654</v>
      </c>
      <c r="J262" s="192" t="s">
        <v>654</v>
      </c>
      <c r="K262" s="193" t="s">
        <v>293</v>
      </c>
      <c r="L262" s="251" t="s">
        <v>290</v>
      </c>
      <c r="M262" s="194" t="s">
        <v>103</v>
      </c>
    </row>
    <row r="263" spans="1:13" ht="30">
      <c r="A263" s="143">
        <f t="shared" si="3"/>
        <v>262</v>
      </c>
      <c r="H263" s="189" t="s">
        <v>655</v>
      </c>
      <c r="I263" s="189" t="s">
        <v>656</v>
      </c>
      <c r="J263" s="189" t="s">
        <v>656</v>
      </c>
      <c r="K263" s="190" t="s">
        <v>293</v>
      </c>
      <c r="L263" s="241" t="s">
        <v>290</v>
      </c>
      <c r="M263" s="191" t="s">
        <v>657</v>
      </c>
    </row>
    <row r="264" spans="1:13" ht="30">
      <c r="A264" s="143">
        <f t="shared" si="3"/>
        <v>263</v>
      </c>
      <c r="H264" s="189" t="s">
        <v>655</v>
      </c>
      <c r="I264" s="189" t="s">
        <v>658</v>
      </c>
      <c r="J264" s="189" t="s">
        <v>658</v>
      </c>
      <c r="K264" s="190" t="s">
        <v>293</v>
      </c>
      <c r="L264" s="241" t="s">
        <v>290</v>
      </c>
      <c r="M264" s="191" t="s">
        <v>657</v>
      </c>
    </row>
    <row r="265" spans="1:13" ht="30">
      <c r="A265" s="143">
        <f t="shared" si="3"/>
        <v>264</v>
      </c>
      <c r="H265" s="189" t="s">
        <v>655</v>
      </c>
      <c r="I265" s="189" t="s">
        <v>659</v>
      </c>
      <c r="J265" s="189" t="s">
        <v>659</v>
      </c>
      <c r="K265" s="190" t="s">
        <v>293</v>
      </c>
      <c r="L265" s="241" t="s">
        <v>290</v>
      </c>
      <c r="M265" s="191" t="s">
        <v>657</v>
      </c>
    </row>
    <row r="266" spans="1:13" ht="30">
      <c r="A266" s="143">
        <f t="shared" si="3"/>
        <v>265</v>
      </c>
      <c r="H266" s="189" t="s">
        <v>655</v>
      </c>
      <c r="I266" s="189" t="s">
        <v>660</v>
      </c>
      <c r="J266" s="189" t="s">
        <v>660</v>
      </c>
      <c r="K266" s="190" t="s">
        <v>293</v>
      </c>
      <c r="L266" s="241" t="s">
        <v>290</v>
      </c>
      <c r="M266" s="191" t="s">
        <v>657</v>
      </c>
    </row>
    <row r="267" spans="1:13" ht="30">
      <c r="A267" s="143">
        <f t="shared" si="3"/>
        <v>266</v>
      </c>
      <c r="H267" s="189" t="s">
        <v>655</v>
      </c>
      <c r="I267" s="189" t="s">
        <v>661</v>
      </c>
      <c r="J267" s="189" t="s">
        <v>661</v>
      </c>
      <c r="K267" s="190" t="s">
        <v>293</v>
      </c>
      <c r="L267" s="241" t="s">
        <v>290</v>
      </c>
      <c r="M267" s="191" t="s">
        <v>657</v>
      </c>
    </row>
    <row r="268" spans="1:13" ht="30">
      <c r="A268" s="143">
        <f t="shared" si="3"/>
        <v>267</v>
      </c>
      <c r="H268" s="248" t="s">
        <v>655</v>
      </c>
      <c r="I268" s="192" t="s">
        <v>662</v>
      </c>
      <c r="J268" s="192" t="s">
        <v>662</v>
      </c>
      <c r="K268" s="193" t="s">
        <v>293</v>
      </c>
      <c r="L268" s="251" t="s">
        <v>290</v>
      </c>
      <c r="M268" s="194" t="s">
        <v>657</v>
      </c>
    </row>
    <row r="269" spans="1:13">
      <c r="A269" s="143">
        <f t="shared" si="3"/>
        <v>268</v>
      </c>
      <c r="H269" s="189" t="s">
        <v>663</v>
      </c>
      <c r="I269" s="189" t="s">
        <v>664</v>
      </c>
      <c r="J269" s="189" t="s">
        <v>664</v>
      </c>
      <c r="K269" s="190" t="s">
        <v>293</v>
      </c>
      <c r="L269" s="241" t="s">
        <v>290</v>
      </c>
      <c r="M269" s="191" t="s">
        <v>204</v>
      </c>
    </row>
    <row r="270" spans="1:13">
      <c r="A270" s="143">
        <f t="shared" si="3"/>
        <v>269</v>
      </c>
      <c r="H270" s="189" t="s">
        <v>663</v>
      </c>
      <c r="I270" s="189" t="s">
        <v>665</v>
      </c>
      <c r="J270" s="189" t="s">
        <v>665</v>
      </c>
      <c r="K270" s="190" t="s">
        <v>293</v>
      </c>
      <c r="L270" s="241" t="s">
        <v>290</v>
      </c>
      <c r="M270" s="191" t="s">
        <v>204</v>
      </c>
    </row>
    <row r="271" spans="1:13">
      <c r="A271" s="143">
        <f t="shared" si="3"/>
        <v>270</v>
      </c>
      <c r="H271" s="189" t="s">
        <v>663</v>
      </c>
      <c r="I271" s="189" t="s">
        <v>666</v>
      </c>
      <c r="J271" s="189" t="s">
        <v>666</v>
      </c>
      <c r="K271" s="190" t="s">
        <v>293</v>
      </c>
      <c r="L271" s="241" t="s">
        <v>290</v>
      </c>
      <c r="M271" s="191" t="s">
        <v>204</v>
      </c>
    </row>
    <row r="272" spans="1:13">
      <c r="A272" s="143">
        <f t="shared" si="3"/>
        <v>271</v>
      </c>
      <c r="H272" s="189" t="s">
        <v>663</v>
      </c>
      <c r="I272" s="189" t="s">
        <v>667</v>
      </c>
      <c r="J272" s="189" t="s">
        <v>667</v>
      </c>
      <c r="K272" s="190" t="s">
        <v>293</v>
      </c>
      <c r="L272" s="241" t="s">
        <v>290</v>
      </c>
      <c r="M272" s="191" t="s">
        <v>204</v>
      </c>
    </row>
    <row r="273" spans="1:13">
      <c r="A273" s="143">
        <f t="shared" si="3"/>
        <v>272</v>
      </c>
      <c r="H273" s="189" t="s">
        <v>663</v>
      </c>
      <c r="I273" s="189" t="s">
        <v>668</v>
      </c>
      <c r="J273" s="189" t="s">
        <v>668</v>
      </c>
      <c r="K273" s="190" t="s">
        <v>293</v>
      </c>
      <c r="L273" s="241" t="s">
        <v>290</v>
      </c>
      <c r="M273" s="191" t="s">
        <v>204</v>
      </c>
    </row>
    <row r="274" spans="1:13" ht="15.75" thickBot="1">
      <c r="A274" s="143">
        <f t="shared" si="3"/>
        <v>273</v>
      </c>
      <c r="B274" s="215"/>
      <c r="C274" s="185"/>
      <c r="D274" s="185"/>
      <c r="E274" s="185"/>
      <c r="F274" s="185"/>
      <c r="G274" s="178"/>
      <c r="H274" s="196" t="s">
        <v>663</v>
      </c>
      <c r="I274" s="196" t="s">
        <v>669</v>
      </c>
      <c r="J274" s="196" t="s">
        <v>669</v>
      </c>
      <c r="K274" s="197" t="s">
        <v>293</v>
      </c>
      <c r="L274" s="242" t="s">
        <v>290</v>
      </c>
      <c r="M274" s="231" t="s">
        <v>204</v>
      </c>
    </row>
    <row r="275" spans="1:13">
      <c r="A275" s="143">
        <f t="shared" si="3"/>
        <v>274</v>
      </c>
    </row>
    <row r="276" spans="1:13">
      <c r="A276" s="143">
        <f t="shared" si="3"/>
        <v>275</v>
      </c>
    </row>
    <row r="277" spans="1:13">
      <c r="A277" s="143">
        <f t="shared" si="3"/>
        <v>276</v>
      </c>
    </row>
    <row r="278" spans="1:13">
      <c r="A278" s="143">
        <f t="shared" si="3"/>
        <v>277</v>
      </c>
    </row>
    <row r="279" spans="1:13">
      <c r="A279" s="143">
        <f t="shared" si="3"/>
        <v>278</v>
      </c>
    </row>
    <row r="280" spans="1:13">
      <c r="A280" s="143">
        <f t="shared" si="3"/>
        <v>279</v>
      </c>
    </row>
    <row r="281" spans="1:13">
      <c r="A281" s="143">
        <f t="shared" si="3"/>
        <v>280</v>
      </c>
    </row>
    <row r="282" spans="1:13">
      <c r="A282" s="143">
        <f t="shared" si="3"/>
        <v>281</v>
      </c>
    </row>
    <row r="283" spans="1:13">
      <c r="A283" s="143">
        <f t="shared" ref="A283:A346" si="4">A282+1</f>
        <v>282</v>
      </c>
    </row>
    <row r="284" spans="1:13">
      <c r="A284" s="143">
        <f t="shared" si="4"/>
        <v>283</v>
      </c>
    </row>
    <row r="285" spans="1:13">
      <c r="A285" s="143">
        <f t="shared" si="4"/>
        <v>284</v>
      </c>
    </row>
    <row r="286" spans="1:13">
      <c r="A286" s="143">
        <f t="shared" si="4"/>
        <v>285</v>
      </c>
    </row>
    <row r="287" spans="1:13">
      <c r="A287" s="143">
        <f t="shared" si="4"/>
        <v>286</v>
      </c>
    </row>
    <row r="288" spans="1:13">
      <c r="A288" s="143">
        <f t="shared" si="4"/>
        <v>287</v>
      </c>
    </row>
    <row r="289" spans="1:1">
      <c r="A289" s="143">
        <f t="shared" si="4"/>
        <v>288</v>
      </c>
    </row>
    <row r="290" spans="1:1">
      <c r="A290" s="143">
        <f t="shared" si="4"/>
        <v>289</v>
      </c>
    </row>
    <row r="291" spans="1:1">
      <c r="A291" s="143">
        <f t="shared" si="4"/>
        <v>290</v>
      </c>
    </row>
    <row r="292" spans="1:1">
      <c r="A292" s="143">
        <f t="shared" si="4"/>
        <v>291</v>
      </c>
    </row>
    <row r="293" spans="1:1">
      <c r="A293" s="143">
        <f t="shared" si="4"/>
        <v>292</v>
      </c>
    </row>
    <row r="294" spans="1:1">
      <c r="A294" s="143">
        <f t="shared" si="4"/>
        <v>293</v>
      </c>
    </row>
    <row r="295" spans="1:1">
      <c r="A295" s="143">
        <f t="shared" si="4"/>
        <v>294</v>
      </c>
    </row>
    <row r="296" spans="1:1">
      <c r="A296" s="143">
        <f t="shared" si="4"/>
        <v>295</v>
      </c>
    </row>
    <row r="297" spans="1:1">
      <c r="A297" s="143">
        <f t="shared" si="4"/>
        <v>296</v>
      </c>
    </row>
    <row r="298" spans="1:1">
      <c r="A298" s="143">
        <f t="shared" si="4"/>
        <v>297</v>
      </c>
    </row>
    <row r="299" spans="1:1">
      <c r="A299" s="143">
        <f t="shared" si="4"/>
        <v>298</v>
      </c>
    </row>
    <row r="300" spans="1:1">
      <c r="A300" s="143">
        <f t="shared" si="4"/>
        <v>299</v>
      </c>
    </row>
    <row r="301" spans="1:1">
      <c r="A301" s="143">
        <f t="shared" si="4"/>
        <v>300</v>
      </c>
    </row>
    <row r="302" spans="1:1">
      <c r="A302" s="143">
        <f t="shared" si="4"/>
        <v>301</v>
      </c>
    </row>
    <row r="303" spans="1:1">
      <c r="A303" s="143">
        <f t="shared" si="4"/>
        <v>302</v>
      </c>
    </row>
    <row r="304" spans="1:1">
      <c r="A304" s="143">
        <f t="shared" si="4"/>
        <v>303</v>
      </c>
    </row>
    <row r="305" spans="1:1">
      <c r="A305" s="143">
        <f t="shared" si="4"/>
        <v>304</v>
      </c>
    </row>
    <row r="306" spans="1:1">
      <c r="A306" s="143">
        <f t="shared" si="4"/>
        <v>305</v>
      </c>
    </row>
    <row r="307" spans="1:1">
      <c r="A307" s="143">
        <f t="shared" si="4"/>
        <v>306</v>
      </c>
    </row>
    <row r="308" spans="1:1">
      <c r="A308" s="143">
        <f t="shared" si="4"/>
        <v>307</v>
      </c>
    </row>
    <row r="309" spans="1:1">
      <c r="A309" s="143">
        <f t="shared" si="4"/>
        <v>308</v>
      </c>
    </row>
    <row r="310" spans="1:1">
      <c r="A310" s="143">
        <f t="shared" si="4"/>
        <v>309</v>
      </c>
    </row>
    <row r="311" spans="1:1">
      <c r="A311" s="143">
        <f t="shared" si="4"/>
        <v>310</v>
      </c>
    </row>
    <row r="312" spans="1:1">
      <c r="A312" s="143">
        <f t="shared" si="4"/>
        <v>311</v>
      </c>
    </row>
    <row r="313" spans="1:1">
      <c r="A313" s="143">
        <f t="shared" si="4"/>
        <v>312</v>
      </c>
    </row>
    <row r="314" spans="1:1">
      <c r="A314" s="143">
        <f t="shared" si="4"/>
        <v>313</v>
      </c>
    </row>
    <row r="315" spans="1:1">
      <c r="A315" s="143">
        <f t="shared" si="4"/>
        <v>314</v>
      </c>
    </row>
    <row r="316" spans="1:1">
      <c r="A316" s="143">
        <f t="shared" si="4"/>
        <v>315</v>
      </c>
    </row>
    <row r="317" spans="1:1">
      <c r="A317" s="143">
        <f t="shared" si="4"/>
        <v>316</v>
      </c>
    </row>
    <row r="318" spans="1:1">
      <c r="A318" s="143">
        <f t="shared" si="4"/>
        <v>317</v>
      </c>
    </row>
    <row r="319" spans="1:1">
      <c r="A319" s="143">
        <f t="shared" si="4"/>
        <v>318</v>
      </c>
    </row>
    <row r="320" spans="1:1">
      <c r="A320" s="143">
        <f t="shared" si="4"/>
        <v>319</v>
      </c>
    </row>
    <row r="321" spans="1:1">
      <c r="A321" s="143">
        <f t="shared" si="4"/>
        <v>320</v>
      </c>
    </row>
    <row r="322" spans="1:1">
      <c r="A322" s="143">
        <f t="shared" si="4"/>
        <v>321</v>
      </c>
    </row>
    <row r="323" spans="1:1">
      <c r="A323" s="143">
        <f t="shared" si="4"/>
        <v>322</v>
      </c>
    </row>
    <row r="324" spans="1:1">
      <c r="A324" s="143">
        <f t="shared" si="4"/>
        <v>323</v>
      </c>
    </row>
    <row r="325" spans="1:1">
      <c r="A325" s="143">
        <f t="shared" si="4"/>
        <v>324</v>
      </c>
    </row>
    <row r="326" spans="1:1">
      <c r="A326" s="143">
        <f t="shared" si="4"/>
        <v>325</v>
      </c>
    </row>
    <row r="327" spans="1:1">
      <c r="A327" s="143">
        <f t="shared" si="4"/>
        <v>326</v>
      </c>
    </row>
    <row r="328" spans="1:1">
      <c r="A328" s="143">
        <f t="shared" si="4"/>
        <v>327</v>
      </c>
    </row>
    <row r="329" spans="1:1">
      <c r="A329" s="143">
        <f t="shared" si="4"/>
        <v>328</v>
      </c>
    </row>
    <row r="330" spans="1:1">
      <c r="A330" s="143">
        <f t="shared" si="4"/>
        <v>329</v>
      </c>
    </row>
    <row r="331" spans="1:1">
      <c r="A331" s="143">
        <f t="shared" si="4"/>
        <v>330</v>
      </c>
    </row>
    <row r="332" spans="1:1">
      <c r="A332" s="143">
        <f t="shared" si="4"/>
        <v>331</v>
      </c>
    </row>
    <row r="333" spans="1:1">
      <c r="A333" s="143">
        <f t="shared" si="4"/>
        <v>332</v>
      </c>
    </row>
    <row r="334" spans="1:1">
      <c r="A334" s="143">
        <f t="shared" si="4"/>
        <v>333</v>
      </c>
    </row>
    <row r="335" spans="1:1">
      <c r="A335" s="143">
        <f t="shared" si="4"/>
        <v>334</v>
      </c>
    </row>
    <row r="336" spans="1:1">
      <c r="A336" s="143">
        <f t="shared" si="4"/>
        <v>335</v>
      </c>
    </row>
    <row r="337" spans="1:1">
      <c r="A337" s="143">
        <f t="shared" si="4"/>
        <v>336</v>
      </c>
    </row>
    <row r="338" spans="1:1">
      <c r="A338" s="143">
        <f t="shared" si="4"/>
        <v>337</v>
      </c>
    </row>
    <row r="339" spans="1:1">
      <c r="A339" s="143">
        <f t="shared" si="4"/>
        <v>338</v>
      </c>
    </row>
    <row r="340" spans="1:1">
      <c r="A340" s="143">
        <f t="shared" si="4"/>
        <v>339</v>
      </c>
    </row>
    <row r="341" spans="1:1">
      <c r="A341" s="143">
        <f t="shared" si="4"/>
        <v>340</v>
      </c>
    </row>
    <row r="342" spans="1:1">
      <c r="A342" s="143">
        <f t="shared" si="4"/>
        <v>341</v>
      </c>
    </row>
    <row r="343" spans="1:1">
      <c r="A343" s="143">
        <f t="shared" si="4"/>
        <v>342</v>
      </c>
    </row>
    <row r="344" spans="1:1">
      <c r="A344" s="143">
        <f t="shared" si="4"/>
        <v>343</v>
      </c>
    </row>
    <row r="345" spans="1:1">
      <c r="A345" s="143">
        <f t="shared" si="4"/>
        <v>344</v>
      </c>
    </row>
    <row r="346" spans="1:1">
      <c r="A346" s="143">
        <f t="shared" si="4"/>
        <v>345</v>
      </c>
    </row>
    <row r="347" spans="1:1">
      <c r="A347" s="143">
        <f t="shared" ref="A347:A410" si="5">A346+1</f>
        <v>346</v>
      </c>
    </row>
    <row r="348" spans="1:1">
      <c r="A348" s="143">
        <f t="shared" si="5"/>
        <v>347</v>
      </c>
    </row>
    <row r="349" spans="1:1">
      <c r="A349" s="143">
        <f t="shared" si="5"/>
        <v>348</v>
      </c>
    </row>
    <row r="350" spans="1:1">
      <c r="A350" s="143">
        <f t="shared" si="5"/>
        <v>349</v>
      </c>
    </row>
    <row r="351" spans="1:1">
      <c r="A351" s="143">
        <f t="shared" si="5"/>
        <v>350</v>
      </c>
    </row>
    <row r="352" spans="1:1">
      <c r="A352" s="143">
        <f t="shared" si="5"/>
        <v>351</v>
      </c>
    </row>
    <row r="353" spans="1:1">
      <c r="A353" s="143">
        <f t="shared" si="5"/>
        <v>352</v>
      </c>
    </row>
    <row r="354" spans="1:1">
      <c r="A354" s="143">
        <f t="shared" si="5"/>
        <v>353</v>
      </c>
    </row>
    <row r="355" spans="1:1">
      <c r="A355" s="143">
        <f t="shared" si="5"/>
        <v>354</v>
      </c>
    </row>
    <row r="356" spans="1:1">
      <c r="A356" s="143">
        <f t="shared" si="5"/>
        <v>355</v>
      </c>
    </row>
    <row r="357" spans="1:1">
      <c r="A357" s="143">
        <f t="shared" si="5"/>
        <v>356</v>
      </c>
    </row>
    <row r="358" spans="1:1">
      <c r="A358" s="143">
        <f t="shared" si="5"/>
        <v>357</v>
      </c>
    </row>
    <row r="359" spans="1:1">
      <c r="A359" s="143">
        <f t="shared" si="5"/>
        <v>358</v>
      </c>
    </row>
    <row r="360" spans="1:1">
      <c r="A360" s="143">
        <f t="shared" si="5"/>
        <v>359</v>
      </c>
    </row>
    <row r="361" spans="1:1">
      <c r="A361" s="143">
        <f t="shared" si="5"/>
        <v>360</v>
      </c>
    </row>
    <row r="362" spans="1:1">
      <c r="A362" s="143">
        <f t="shared" si="5"/>
        <v>361</v>
      </c>
    </row>
    <row r="363" spans="1:1">
      <c r="A363" s="143">
        <f t="shared" si="5"/>
        <v>362</v>
      </c>
    </row>
    <row r="364" spans="1:1">
      <c r="A364" s="143">
        <f t="shared" si="5"/>
        <v>363</v>
      </c>
    </row>
    <row r="365" spans="1:1">
      <c r="A365" s="143">
        <f t="shared" si="5"/>
        <v>364</v>
      </c>
    </row>
    <row r="366" spans="1:1">
      <c r="A366" s="143">
        <f t="shared" si="5"/>
        <v>365</v>
      </c>
    </row>
    <row r="367" spans="1:1">
      <c r="A367" s="143">
        <f t="shared" si="5"/>
        <v>366</v>
      </c>
    </row>
    <row r="368" spans="1:1">
      <c r="A368" s="143">
        <f t="shared" si="5"/>
        <v>367</v>
      </c>
    </row>
    <row r="369" spans="1:1">
      <c r="A369" s="143">
        <f t="shared" si="5"/>
        <v>368</v>
      </c>
    </row>
    <row r="370" spans="1:1">
      <c r="A370" s="143">
        <f t="shared" si="5"/>
        <v>369</v>
      </c>
    </row>
    <row r="371" spans="1:1">
      <c r="A371" s="143">
        <f t="shared" si="5"/>
        <v>370</v>
      </c>
    </row>
    <row r="372" spans="1:1">
      <c r="A372" s="143">
        <f t="shared" si="5"/>
        <v>371</v>
      </c>
    </row>
    <row r="373" spans="1:1">
      <c r="A373" s="143">
        <f t="shared" si="5"/>
        <v>372</v>
      </c>
    </row>
    <row r="374" spans="1:1">
      <c r="A374" s="143">
        <f t="shared" si="5"/>
        <v>373</v>
      </c>
    </row>
    <row r="375" spans="1:1">
      <c r="A375" s="143">
        <f t="shared" si="5"/>
        <v>374</v>
      </c>
    </row>
    <row r="376" spans="1:1">
      <c r="A376" s="143">
        <f t="shared" si="5"/>
        <v>375</v>
      </c>
    </row>
    <row r="377" spans="1:1">
      <c r="A377" s="143">
        <f t="shared" si="5"/>
        <v>376</v>
      </c>
    </row>
    <row r="378" spans="1:1">
      <c r="A378" s="143">
        <f t="shared" si="5"/>
        <v>377</v>
      </c>
    </row>
    <row r="379" spans="1:1">
      <c r="A379" s="143">
        <f t="shared" si="5"/>
        <v>378</v>
      </c>
    </row>
    <row r="380" spans="1:1">
      <c r="A380" s="143">
        <f t="shared" si="5"/>
        <v>379</v>
      </c>
    </row>
    <row r="381" spans="1:1">
      <c r="A381" s="143">
        <f t="shared" si="5"/>
        <v>380</v>
      </c>
    </row>
    <row r="382" spans="1:1">
      <c r="A382" s="143">
        <f t="shared" si="5"/>
        <v>381</v>
      </c>
    </row>
    <row r="383" spans="1:1">
      <c r="A383" s="143">
        <f t="shared" si="5"/>
        <v>382</v>
      </c>
    </row>
    <row r="384" spans="1:1">
      <c r="A384" s="143">
        <f t="shared" si="5"/>
        <v>383</v>
      </c>
    </row>
    <row r="385" spans="1:1">
      <c r="A385" s="143">
        <f t="shared" si="5"/>
        <v>384</v>
      </c>
    </row>
    <row r="386" spans="1:1">
      <c r="A386" s="143">
        <f t="shared" si="5"/>
        <v>385</v>
      </c>
    </row>
    <row r="387" spans="1:1">
      <c r="A387" s="143">
        <f t="shared" si="5"/>
        <v>386</v>
      </c>
    </row>
    <row r="388" spans="1:1">
      <c r="A388" s="143">
        <f t="shared" si="5"/>
        <v>387</v>
      </c>
    </row>
    <row r="389" spans="1:1">
      <c r="A389" s="143">
        <f t="shared" si="5"/>
        <v>388</v>
      </c>
    </row>
    <row r="390" spans="1:1">
      <c r="A390" s="143">
        <f t="shared" si="5"/>
        <v>389</v>
      </c>
    </row>
    <row r="391" spans="1:1">
      <c r="A391" s="143">
        <f t="shared" si="5"/>
        <v>390</v>
      </c>
    </row>
    <row r="392" spans="1:1">
      <c r="A392" s="143">
        <f t="shared" si="5"/>
        <v>391</v>
      </c>
    </row>
    <row r="393" spans="1:1">
      <c r="A393" s="143">
        <f t="shared" si="5"/>
        <v>392</v>
      </c>
    </row>
    <row r="394" spans="1:1">
      <c r="A394" s="143">
        <f t="shared" si="5"/>
        <v>393</v>
      </c>
    </row>
    <row r="395" spans="1:1">
      <c r="A395" s="143">
        <f t="shared" si="5"/>
        <v>394</v>
      </c>
    </row>
    <row r="396" spans="1:1">
      <c r="A396" s="143">
        <f t="shared" si="5"/>
        <v>395</v>
      </c>
    </row>
    <row r="397" spans="1:1">
      <c r="A397" s="143">
        <f t="shared" si="5"/>
        <v>396</v>
      </c>
    </row>
    <row r="398" spans="1:1">
      <c r="A398" s="143">
        <f t="shared" si="5"/>
        <v>397</v>
      </c>
    </row>
    <row r="399" spans="1:1">
      <c r="A399" s="143">
        <f t="shared" si="5"/>
        <v>398</v>
      </c>
    </row>
    <row r="400" spans="1:1">
      <c r="A400" s="143">
        <f t="shared" si="5"/>
        <v>399</v>
      </c>
    </row>
    <row r="401" spans="1:1">
      <c r="A401" s="143">
        <f t="shared" si="5"/>
        <v>400</v>
      </c>
    </row>
    <row r="402" spans="1:1">
      <c r="A402" s="143">
        <f t="shared" si="5"/>
        <v>401</v>
      </c>
    </row>
    <row r="403" spans="1:1">
      <c r="A403" s="143">
        <f t="shared" si="5"/>
        <v>402</v>
      </c>
    </row>
    <row r="404" spans="1:1">
      <c r="A404" s="143">
        <f t="shared" si="5"/>
        <v>403</v>
      </c>
    </row>
    <row r="405" spans="1:1">
      <c r="A405" s="143">
        <f t="shared" si="5"/>
        <v>404</v>
      </c>
    </row>
    <row r="406" spans="1:1">
      <c r="A406" s="143">
        <f t="shared" si="5"/>
        <v>405</v>
      </c>
    </row>
    <row r="407" spans="1:1">
      <c r="A407" s="143">
        <f t="shared" si="5"/>
        <v>406</v>
      </c>
    </row>
    <row r="408" spans="1:1">
      <c r="A408" s="143">
        <f t="shared" si="5"/>
        <v>407</v>
      </c>
    </row>
    <row r="409" spans="1:1">
      <c r="A409" s="143">
        <f t="shared" si="5"/>
        <v>408</v>
      </c>
    </row>
    <row r="410" spans="1:1">
      <c r="A410" s="143">
        <f t="shared" si="5"/>
        <v>409</v>
      </c>
    </row>
    <row r="411" spans="1:1">
      <c r="A411" s="143">
        <f t="shared" ref="A411:A474" si="6">A410+1</f>
        <v>410</v>
      </c>
    </row>
    <row r="412" spans="1:1">
      <c r="A412" s="143">
        <f t="shared" si="6"/>
        <v>411</v>
      </c>
    </row>
    <row r="413" spans="1:1">
      <c r="A413" s="143">
        <f t="shared" si="6"/>
        <v>412</v>
      </c>
    </row>
    <row r="414" spans="1:1">
      <c r="A414" s="143">
        <f t="shared" si="6"/>
        <v>413</v>
      </c>
    </row>
    <row r="415" spans="1:1">
      <c r="A415" s="143">
        <f t="shared" si="6"/>
        <v>414</v>
      </c>
    </row>
    <row r="416" spans="1:1">
      <c r="A416" s="143">
        <f t="shared" si="6"/>
        <v>415</v>
      </c>
    </row>
    <row r="417" spans="1:1">
      <c r="A417" s="143">
        <f t="shared" si="6"/>
        <v>416</v>
      </c>
    </row>
    <row r="418" spans="1:1">
      <c r="A418" s="143">
        <f t="shared" si="6"/>
        <v>417</v>
      </c>
    </row>
    <row r="419" spans="1:1">
      <c r="A419" s="143">
        <f t="shared" si="6"/>
        <v>418</v>
      </c>
    </row>
    <row r="420" spans="1:1">
      <c r="A420" s="143">
        <f t="shared" si="6"/>
        <v>419</v>
      </c>
    </row>
    <row r="421" spans="1:1">
      <c r="A421" s="143">
        <f t="shared" si="6"/>
        <v>420</v>
      </c>
    </row>
    <row r="422" spans="1:1">
      <c r="A422" s="143">
        <f t="shared" si="6"/>
        <v>421</v>
      </c>
    </row>
    <row r="423" spans="1:1">
      <c r="A423" s="143">
        <f t="shared" si="6"/>
        <v>422</v>
      </c>
    </row>
    <row r="424" spans="1:1">
      <c r="A424" s="143">
        <f t="shared" si="6"/>
        <v>423</v>
      </c>
    </row>
    <row r="425" spans="1:1">
      <c r="A425" s="143">
        <f t="shared" si="6"/>
        <v>424</v>
      </c>
    </row>
    <row r="426" spans="1:1">
      <c r="A426" s="143">
        <f t="shared" si="6"/>
        <v>425</v>
      </c>
    </row>
    <row r="427" spans="1:1">
      <c r="A427" s="143">
        <f t="shared" si="6"/>
        <v>426</v>
      </c>
    </row>
    <row r="428" spans="1:1">
      <c r="A428" s="143">
        <f t="shared" si="6"/>
        <v>427</v>
      </c>
    </row>
    <row r="429" spans="1:1">
      <c r="A429" s="143">
        <f t="shared" si="6"/>
        <v>428</v>
      </c>
    </row>
    <row r="430" spans="1:1">
      <c r="A430" s="143">
        <f t="shared" si="6"/>
        <v>429</v>
      </c>
    </row>
    <row r="431" spans="1:1">
      <c r="A431" s="143">
        <f t="shared" si="6"/>
        <v>430</v>
      </c>
    </row>
    <row r="432" spans="1:1">
      <c r="A432" s="143">
        <f t="shared" si="6"/>
        <v>431</v>
      </c>
    </row>
    <row r="433" spans="1:1">
      <c r="A433" s="143">
        <f t="shared" si="6"/>
        <v>432</v>
      </c>
    </row>
    <row r="434" spans="1:1">
      <c r="A434" s="143">
        <f t="shared" si="6"/>
        <v>433</v>
      </c>
    </row>
    <row r="435" spans="1:1">
      <c r="A435" s="143">
        <f t="shared" si="6"/>
        <v>434</v>
      </c>
    </row>
    <row r="436" spans="1:1">
      <c r="A436" s="143">
        <f t="shared" si="6"/>
        <v>435</v>
      </c>
    </row>
    <row r="437" spans="1:1">
      <c r="A437" s="143">
        <f t="shared" si="6"/>
        <v>436</v>
      </c>
    </row>
    <row r="438" spans="1:1">
      <c r="A438" s="143">
        <f t="shared" si="6"/>
        <v>437</v>
      </c>
    </row>
    <row r="439" spans="1:1">
      <c r="A439" s="143">
        <f t="shared" si="6"/>
        <v>438</v>
      </c>
    </row>
    <row r="440" spans="1:1">
      <c r="A440" s="143">
        <f t="shared" si="6"/>
        <v>439</v>
      </c>
    </row>
    <row r="441" spans="1:1">
      <c r="A441" s="143">
        <f t="shared" si="6"/>
        <v>440</v>
      </c>
    </row>
    <row r="442" spans="1:1">
      <c r="A442" s="143">
        <f t="shared" si="6"/>
        <v>441</v>
      </c>
    </row>
    <row r="443" spans="1:1">
      <c r="A443" s="143">
        <f t="shared" si="6"/>
        <v>442</v>
      </c>
    </row>
    <row r="444" spans="1:1">
      <c r="A444" s="143">
        <f t="shared" si="6"/>
        <v>443</v>
      </c>
    </row>
    <row r="445" spans="1:1">
      <c r="A445" s="143">
        <f t="shared" si="6"/>
        <v>444</v>
      </c>
    </row>
    <row r="446" spans="1:1">
      <c r="A446" s="143">
        <f t="shared" si="6"/>
        <v>445</v>
      </c>
    </row>
    <row r="447" spans="1:1">
      <c r="A447" s="143">
        <f t="shared" si="6"/>
        <v>446</v>
      </c>
    </row>
    <row r="448" spans="1:1">
      <c r="A448" s="143">
        <f t="shared" si="6"/>
        <v>447</v>
      </c>
    </row>
    <row r="449" spans="1:1">
      <c r="A449" s="143">
        <f t="shared" si="6"/>
        <v>448</v>
      </c>
    </row>
    <row r="450" spans="1:1">
      <c r="A450" s="143">
        <f t="shared" si="6"/>
        <v>449</v>
      </c>
    </row>
    <row r="451" spans="1:1">
      <c r="A451" s="143">
        <f t="shared" si="6"/>
        <v>450</v>
      </c>
    </row>
    <row r="452" spans="1:1">
      <c r="A452" s="143">
        <f t="shared" si="6"/>
        <v>451</v>
      </c>
    </row>
    <row r="453" spans="1:1">
      <c r="A453" s="143">
        <f t="shared" si="6"/>
        <v>452</v>
      </c>
    </row>
    <row r="454" spans="1:1">
      <c r="A454" s="143">
        <f t="shared" si="6"/>
        <v>453</v>
      </c>
    </row>
    <row r="455" spans="1:1">
      <c r="A455" s="143">
        <f t="shared" si="6"/>
        <v>454</v>
      </c>
    </row>
    <row r="456" spans="1:1">
      <c r="A456" s="143">
        <f t="shared" si="6"/>
        <v>455</v>
      </c>
    </row>
    <row r="457" spans="1:1">
      <c r="A457" s="143">
        <f t="shared" si="6"/>
        <v>456</v>
      </c>
    </row>
    <row r="458" spans="1:1">
      <c r="A458" s="143">
        <f t="shared" si="6"/>
        <v>457</v>
      </c>
    </row>
    <row r="459" spans="1:1">
      <c r="A459" s="143">
        <f t="shared" si="6"/>
        <v>458</v>
      </c>
    </row>
    <row r="460" spans="1:1">
      <c r="A460" s="143">
        <f t="shared" si="6"/>
        <v>459</v>
      </c>
    </row>
    <row r="461" spans="1:1">
      <c r="A461" s="143">
        <f t="shared" si="6"/>
        <v>460</v>
      </c>
    </row>
    <row r="462" spans="1:1">
      <c r="A462" s="143">
        <f t="shared" si="6"/>
        <v>461</v>
      </c>
    </row>
    <row r="463" spans="1:1">
      <c r="A463" s="143">
        <f t="shared" si="6"/>
        <v>462</v>
      </c>
    </row>
    <row r="464" spans="1:1">
      <c r="A464" s="143">
        <f t="shared" si="6"/>
        <v>463</v>
      </c>
    </row>
    <row r="465" spans="1:1">
      <c r="A465" s="143">
        <f t="shared" si="6"/>
        <v>464</v>
      </c>
    </row>
    <row r="466" spans="1:1">
      <c r="A466" s="143">
        <f t="shared" si="6"/>
        <v>465</v>
      </c>
    </row>
    <row r="467" spans="1:1">
      <c r="A467" s="143">
        <f t="shared" si="6"/>
        <v>466</v>
      </c>
    </row>
    <row r="468" spans="1:1">
      <c r="A468" s="143">
        <f t="shared" si="6"/>
        <v>467</v>
      </c>
    </row>
    <row r="469" spans="1:1">
      <c r="A469" s="143">
        <f t="shared" si="6"/>
        <v>468</v>
      </c>
    </row>
    <row r="470" spans="1:1">
      <c r="A470" s="143">
        <f t="shared" si="6"/>
        <v>469</v>
      </c>
    </row>
    <row r="471" spans="1:1">
      <c r="A471" s="143">
        <f t="shared" si="6"/>
        <v>470</v>
      </c>
    </row>
    <row r="472" spans="1:1">
      <c r="A472" s="143">
        <f t="shared" si="6"/>
        <v>471</v>
      </c>
    </row>
    <row r="473" spans="1:1">
      <c r="A473" s="143">
        <f t="shared" si="6"/>
        <v>472</v>
      </c>
    </row>
    <row r="474" spans="1:1">
      <c r="A474" s="143">
        <f t="shared" si="6"/>
        <v>473</v>
      </c>
    </row>
    <row r="475" spans="1:1">
      <c r="A475" s="143">
        <f t="shared" ref="A475:A529" si="7">A474+1</f>
        <v>474</v>
      </c>
    </row>
    <row r="476" spans="1:1">
      <c r="A476" s="143">
        <f t="shared" si="7"/>
        <v>475</v>
      </c>
    </row>
    <row r="477" spans="1:1">
      <c r="A477" s="143">
        <f t="shared" si="7"/>
        <v>476</v>
      </c>
    </row>
    <row r="478" spans="1:1">
      <c r="A478" s="143">
        <f t="shared" si="7"/>
        <v>477</v>
      </c>
    </row>
    <row r="479" spans="1:1">
      <c r="A479" s="143">
        <f t="shared" si="7"/>
        <v>478</v>
      </c>
    </row>
    <row r="480" spans="1:1">
      <c r="A480" s="143">
        <f t="shared" si="7"/>
        <v>479</v>
      </c>
    </row>
    <row r="481" spans="1:1">
      <c r="A481" s="143">
        <f t="shared" si="7"/>
        <v>480</v>
      </c>
    </row>
    <row r="482" spans="1:1">
      <c r="A482" s="143">
        <f t="shared" si="7"/>
        <v>481</v>
      </c>
    </row>
    <row r="483" spans="1:1">
      <c r="A483" s="143">
        <f t="shared" si="7"/>
        <v>482</v>
      </c>
    </row>
    <row r="484" spans="1:1">
      <c r="A484" s="143">
        <f t="shared" si="7"/>
        <v>483</v>
      </c>
    </row>
    <row r="485" spans="1:1">
      <c r="A485" s="143">
        <f t="shared" si="7"/>
        <v>484</v>
      </c>
    </row>
    <row r="486" spans="1:1">
      <c r="A486" s="143">
        <f t="shared" si="7"/>
        <v>485</v>
      </c>
    </row>
    <row r="487" spans="1:1">
      <c r="A487" s="143">
        <f t="shared" si="7"/>
        <v>486</v>
      </c>
    </row>
    <row r="488" spans="1:1">
      <c r="A488" s="143">
        <f t="shared" si="7"/>
        <v>487</v>
      </c>
    </row>
    <row r="489" spans="1:1">
      <c r="A489" s="143">
        <f t="shared" si="7"/>
        <v>488</v>
      </c>
    </row>
    <row r="490" spans="1:1">
      <c r="A490" s="143">
        <f t="shared" si="7"/>
        <v>489</v>
      </c>
    </row>
    <row r="491" spans="1:1">
      <c r="A491" s="143">
        <f t="shared" si="7"/>
        <v>490</v>
      </c>
    </row>
    <row r="492" spans="1:1">
      <c r="A492" s="143">
        <f t="shared" si="7"/>
        <v>491</v>
      </c>
    </row>
    <row r="493" spans="1:1">
      <c r="A493" s="143">
        <f t="shared" si="7"/>
        <v>492</v>
      </c>
    </row>
    <row r="494" spans="1:1">
      <c r="A494" s="143">
        <f t="shared" si="7"/>
        <v>493</v>
      </c>
    </row>
    <row r="495" spans="1:1">
      <c r="A495" s="143">
        <f t="shared" si="7"/>
        <v>494</v>
      </c>
    </row>
    <row r="496" spans="1:1">
      <c r="A496" s="143">
        <f t="shared" si="7"/>
        <v>495</v>
      </c>
    </row>
    <row r="497" spans="1:1">
      <c r="A497" s="143">
        <f t="shared" si="7"/>
        <v>496</v>
      </c>
    </row>
    <row r="498" spans="1:1">
      <c r="A498" s="143">
        <f t="shared" si="7"/>
        <v>497</v>
      </c>
    </row>
    <row r="499" spans="1:1">
      <c r="A499" s="143">
        <f t="shared" si="7"/>
        <v>498</v>
      </c>
    </row>
    <row r="500" spans="1:1">
      <c r="A500" s="143">
        <f t="shared" si="7"/>
        <v>499</v>
      </c>
    </row>
    <row r="501" spans="1:1">
      <c r="A501" s="143">
        <f t="shared" si="7"/>
        <v>500</v>
      </c>
    </row>
    <row r="502" spans="1:1">
      <c r="A502" s="143">
        <f t="shared" si="7"/>
        <v>501</v>
      </c>
    </row>
    <row r="503" spans="1:1">
      <c r="A503" s="143">
        <f t="shared" si="7"/>
        <v>502</v>
      </c>
    </row>
    <row r="504" spans="1:1">
      <c r="A504" s="143">
        <f t="shared" si="7"/>
        <v>503</v>
      </c>
    </row>
    <row r="505" spans="1:1">
      <c r="A505" s="143">
        <f t="shared" si="7"/>
        <v>504</v>
      </c>
    </row>
    <row r="506" spans="1:1">
      <c r="A506" s="143">
        <f t="shared" si="7"/>
        <v>505</v>
      </c>
    </row>
    <row r="507" spans="1:1">
      <c r="A507" s="143">
        <f t="shared" si="7"/>
        <v>506</v>
      </c>
    </row>
    <row r="508" spans="1:1">
      <c r="A508" s="143">
        <f t="shared" si="7"/>
        <v>507</v>
      </c>
    </row>
    <row r="509" spans="1:1">
      <c r="A509" s="143">
        <f t="shared" si="7"/>
        <v>508</v>
      </c>
    </row>
    <row r="510" spans="1:1">
      <c r="A510" s="143">
        <f t="shared" si="7"/>
        <v>509</v>
      </c>
    </row>
    <row r="511" spans="1:1">
      <c r="A511" s="143">
        <f t="shared" si="7"/>
        <v>510</v>
      </c>
    </row>
    <row r="512" spans="1:1">
      <c r="A512" s="143">
        <f t="shared" si="7"/>
        <v>511</v>
      </c>
    </row>
    <row r="513" spans="1:1">
      <c r="A513" s="143">
        <f t="shared" si="7"/>
        <v>512</v>
      </c>
    </row>
    <row r="514" spans="1:1">
      <c r="A514" s="143">
        <f t="shared" si="7"/>
        <v>513</v>
      </c>
    </row>
    <row r="515" spans="1:1">
      <c r="A515" s="143">
        <f t="shared" si="7"/>
        <v>514</v>
      </c>
    </row>
    <row r="516" spans="1:1">
      <c r="A516" s="143">
        <f t="shared" si="7"/>
        <v>515</v>
      </c>
    </row>
    <row r="517" spans="1:1">
      <c r="A517" s="143">
        <f t="shared" si="7"/>
        <v>516</v>
      </c>
    </row>
    <row r="518" spans="1:1">
      <c r="A518" s="143">
        <f t="shared" si="7"/>
        <v>517</v>
      </c>
    </row>
    <row r="519" spans="1:1">
      <c r="A519" s="143">
        <f t="shared" si="7"/>
        <v>518</v>
      </c>
    </row>
    <row r="520" spans="1:1">
      <c r="A520" s="143">
        <f t="shared" si="7"/>
        <v>519</v>
      </c>
    </row>
    <row r="521" spans="1:1">
      <c r="A521" s="143">
        <f t="shared" si="7"/>
        <v>520</v>
      </c>
    </row>
    <row r="522" spans="1:1">
      <c r="A522" s="143">
        <f t="shared" si="7"/>
        <v>521</v>
      </c>
    </row>
    <row r="523" spans="1:1">
      <c r="A523" s="143">
        <f t="shared" si="7"/>
        <v>522</v>
      </c>
    </row>
    <row r="524" spans="1:1">
      <c r="A524" s="143">
        <f t="shared" si="7"/>
        <v>523</v>
      </c>
    </row>
    <row r="525" spans="1:1">
      <c r="A525" s="143">
        <f t="shared" si="7"/>
        <v>524</v>
      </c>
    </row>
    <row r="526" spans="1:1">
      <c r="A526" s="143">
        <f t="shared" si="7"/>
        <v>525</v>
      </c>
    </row>
    <row r="527" spans="1:1">
      <c r="A527" s="143">
        <f t="shared" si="7"/>
        <v>526</v>
      </c>
    </row>
    <row r="528" spans="1:1">
      <c r="A528" s="143">
        <f t="shared" si="7"/>
        <v>527</v>
      </c>
    </row>
    <row r="529" spans="1:1">
      <c r="A529" s="143">
        <f t="shared" si="7"/>
        <v>528</v>
      </c>
    </row>
  </sheetData>
  <autoFilter ref="A1:N529"/>
  <pageMargins left="0.7" right="0.7" top="0.75" bottom="0.75" header="0.3" footer="0.3"/>
  <pageSetup paperSize="9" orientation="portrait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2"/>
  <sheetViews>
    <sheetView workbookViewId="0">
      <pane ySplit="1" topLeftCell="A2" activePane="bottomLeft" state="frozen"/>
      <selection pane="bottomLeft" activeCell="C10" sqref="C10"/>
    </sheetView>
  </sheetViews>
  <sheetFormatPr defaultRowHeight="15"/>
  <cols>
    <col min="1" max="1" width="9.140625" style="287"/>
    <col min="2" max="2" width="47.140625" style="211" customWidth="1"/>
    <col min="3" max="3" width="26.42578125" style="211" customWidth="1"/>
    <col min="4" max="4" width="14.42578125" style="211" customWidth="1"/>
    <col min="5" max="5" width="16.5703125" style="211" customWidth="1"/>
    <col min="6" max="6" width="15.140625" style="211" customWidth="1"/>
    <col min="7" max="7" width="19.28515625" style="211" bestFit="1" customWidth="1"/>
    <col min="8" max="16384" width="9.140625" style="287"/>
  </cols>
  <sheetData>
    <row r="1" spans="1:7" ht="30">
      <c r="A1" s="81" t="s">
        <v>693</v>
      </c>
      <c r="B1" s="291" t="s">
        <v>284</v>
      </c>
      <c r="C1" s="291" t="s">
        <v>285</v>
      </c>
      <c r="D1" s="291" t="s">
        <v>273</v>
      </c>
      <c r="E1" s="291" t="s">
        <v>274</v>
      </c>
      <c r="F1" s="291" t="s">
        <v>267</v>
      </c>
      <c r="G1" s="291" t="s">
        <v>270</v>
      </c>
    </row>
    <row r="2" spans="1:7" ht="30">
      <c r="A2" s="286">
        <v>1</v>
      </c>
      <c r="B2" s="211" t="s">
        <v>288</v>
      </c>
      <c r="C2" s="289" t="s">
        <v>287</v>
      </c>
      <c r="D2" s="288" t="s">
        <v>290</v>
      </c>
      <c r="E2" s="288" t="s">
        <v>289</v>
      </c>
      <c r="F2" s="181" t="s">
        <v>290</v>
      </c>
      <c r="G2" s="188" t="s">
        <v>291</v>
      </c>
    </row>
    <row r="3" spans="1:7" ht="30">
      <c r="A3" s="286">
        <v>2</v>
      </c>
      <c r="B3" s="211" t="s">
        <v>299</v>
      </c>
      <c r="C3" s="289" t="s">
        <v>298</v>
      </c>
      <c r="D3" s="288" t="s">
        <v>290</v>
      </c>
      <c r="E3" s="181" t="s">
        <v>300</v>
      </c>
      <c r="F3" s="181" t="s">
        <v>290</v>
      </c>
      <c r="G3" s="188" t="s">
        <v>301</v>
      </c>
    </row>
    <row r="4" spans="1:7" ht="30">
      <c r="A4" s="286">
        <v>3</v>
      </c>
      <c r="B4" s="211" t="s">
        <v>218</v>
      </c>
      <c r="C4" s="289" t="s">
        <v>218</v>
      </c>
      <c r="D4" s="210" t="s">
        <v>290</v>
      </c>
      <c r="E4" s="181" t="s">
        <v>300</v>
      </c>
      <c r="F4" s="181" t="s">
        <v>290</v>
      </c>
      <c r="G4" s="188" t="s">
        <v>305</v>
      </c>
    </row>
    <row r="5" spans="1:7">
      <c r="A5" s="286">
        <v>4</v>
      </c>
      <c r="B5" s="211" t="s">
        <v>304</v>
      </c>
      <c r="C5" s="289" t="s">
        <v>304</v>
      </c>
      <c r="D5" s="210" t="s">
        <v>290</v>
      </c>
      <c r="E5" s="181" t="s">
        <v>300</v>
      </c>
      <c r="F5" s="181" t="s">
        <v>290</v>
      </c>
      <c r="G5" s="211" t="s">
        <v>301</v>
      </c>
    </row>
    <row r="6" spans="1:7" ht="30">
      <c r="A6" s="286">
        <v>5</v>
      </c>
      <c r="B6" s="211" t="s">
        <v>329</v>
      </c>
      <c r="C6" s="289" t="s">
        <v>326</v>
      </c>
      <c r="D6" s="210" t="s">
        <v>290</v>
      </c>
      <c r="E6" s="210" t="s">
        <v>327</v>
      </c>
      <c r="F6" s="210" t="s">
        <v>328</v>
      </c>
      <c r="G6" s="211" t="s">
        <v>301</v>
      </c>
    </row>
    <row r="7" spans="1:7" ht="30">
      <c r="A7" s="286">
        <v>6</v>
      </c>
      <c r="B7" s="211" t="s">
        <v>352</v>
      </c>
      <c r="C7" s="211" t="s">
        <v>351</v>
      </c>
      <c r="D7" s="210" t="s">
        <v>290</v>
      </c>
      <c r="E7" s="210" t="s">
        <v>327</v>
      </c>
      <c r="F7" s="210" t="s">
        <v>290</v>
      </c>
      <c r="G7" s="211" t="s">
        <v>301</v>
      </c>
    </row>
    <row r="8" spans="1:7" ht="45">
      <c r="A8" s="286">
        <v>7</v>
      </c>
      <c r="B8" s="211" t="s">
        <v>368</v>
      </c>
      <c r="C8" s="289" t="s">
        <v>356</v>
      </c>
      <c r="D8" s="210" t="s">
        <v>290</v>
      </c>
      <c r="E8" s="290" t="s">
        <v>357</v>
      </c>
      <c r="F8" s="210" t="s">
        <v>290</v>
      </c>
      <c r="G8" s="211" t="s">
        <v>358</v>
      </c>
    </row>
    <row r="9" spans="1:7" ht="45">
      <c r="A9" s="286">
        <v>8</v>
      </c>
      <c r="B9" s="211" t="s">
        <v>369</v>
      </c>
      <c r="C9" s="289" t="s">
        <v>356</v>
      </c>
      <c r="D9" s="210" t="s">
        <v>290</v>
      </c>
      <c r="E9" s="290" t="s">
        <v>371</v>
      </c>
      <c r="F9" s="210" t="s">
        <v>290</v>
      </c>
      <c r="G9" s="211" t="s">
        <v>370</v>
      </c>
    </row>
    <row r="10" spans="1:7" ht="45">
      <c r="A10" s="286">
        <v>9</v>
      </c>
      <c r="B10" s="211" t="s">
        <v>377</v>
      </c>
      <c r="C10" s="289" t="s">
        <v>376</v>
      </c>
      <c r="D10" s="210" t="s">
        <v>290</v>
      </c>
      <c r="E10" s="290" t="s">
        <v>378</v>
      </c>
      <c r="F10" s="210" t="s">
        <v>290</v>
      </c>
      <c r="G10" s="211" t="s">
        <v>379</v>
      </c>
    </row>
    <row r="11" spans="1:7" ht="45">
      <c r="A11" s="286">
        <v>10</v>
      </c>
      <c r="B11" s="211" t="s">
        <v>377</v>
      </c>
      <c r="C11" s="290" t="s">
        <v>376</v>
      </c>
      <c r="D11" s="210" t="s">
        <v>290</v>
      </c>
      <c r="E11" s="290" t="s">
        <v>382</v>
      </c>
      <c r="F11" s="210" t="s">
        <v>290</v>
      </c>
      <c r="G11" s="211" t="s">
        <v>379</v>
      </c>
    </row>
    <row r="12" spans="1:7" ht="30">
      <c r="A12" s="286">
        <v>11</v>
      </c>
      <c r="B12" s="211" t="s">
        <v>386</v>
      </c>
      <c r="C12" s="289" t="s">
        <v>385</v>
      </c>
      <c r="D12" s="210" t="s">
        <v>290</v>
      </c>
      <c r="E12" s="210" t="s">
        <v>327</v>
      </c>
      <c r="F12" s="210" t="s">
        <v>290</v>
      </c>
      <c r="G12" s="211" t="s">
        <v>387</v>
      </c>
    </row>
    <row r="13" spans="1:7" ht="30">
      <c r="A13" s="286">
        <v>12</v>
      </c>
      <c r="B13" s="211" t="s">
        <v>399</v>
      </c>
      <c r="C13" s="211" t="s">
        <v>393</v>
      </c>
      <c r="D13" s="210" t="s">
        <v>290</v>
      </c>
      <c r="E13" s="211" t="s">
        <v>394</v>
      </c>
      <c r="F13" s="210" t="s">
        <v>157</v>
      </c>
      <c r="G13" s="211" t="s">
        <v>395</v>
      </c>
    </row>
    <row r="14" spans="1:7" ht="30">
      <c r="A14" s="286">
        <v>13</v>
      </c>
      <c r="B14" s="211" t="s">
        <v>400</v>
      </c>
      <c r="C14" s="211" t="s">
        <v>393</v>
      </c>
      <c r="D14" s="210" t="s">
        <v>290</v>
      </c>
      <c r="E14" s="211" t="s">
        <v>398</v>
      </c>
      <c r="F14" s="210" t="s">
        <v>157</v>
      </c>
      <c r="G14" s="211" t="s">
        <v>398</v>
      </c>
    </row>
    <row r="15" spans="1:7">
      <c r="A15" s="286">
        <v>14</v>
      </c>
      <c r="B15" s="211" t="s">
        <v>402</v>
      </c>
      <c r="C15" s="211" t="s">
        <v>393</v>
      </c>
      <c r="D15" s="210" t="s">
        <v>290</v>
      </c>
      <c r="E15" s="211" t="s">
        <v>403</v>
      </c>
      <c r="F15" s="210" t="s">
        <v>157</v>
      </c>
      <c r="G15" s="211" t="s">
        <v>406</v>
      </c>
    </row>
    <row r="16" spans="1:7" ht="30">
      <c r="A16" s="286">
        <v>15</v>
      </c>
      <c r="B16" s="211" t="s">
        <v>413</v>
      </c>
      <c r="C16" s="211" t="s">
        <v>393</v>
      </c>
      <c r="D16" s="211" t="s">
        <v>403</v>
      </c>
      <c r="E16" s="211" t="s">
        <v>405</v>
      </c>
      <c r="F16" s="210" t="s">
        <v>157</v>
      </c>
      <c r="G16" s="211" t="s">
        <v>407</v>
      </c>
    </row>
    <row r="17" spans="1:7" ht="30">
      <c r="A17" s="286">
        <v>16</v>
      </c>
      <c r="B17" s="211" t="s">
        <v>414</v>
      </c>
      <c r="C17" s="211" t="s">
        <v>393</v>
      </c>
      <c r="D17" s="211" t="s">
        <v>412</v>
      </c>
      <c r="E17" s="211" t="s">
        <v>405</v>
      </c>
      <c r="F17" s="210" t="s">
        <v>157</v>
      </c>
      <c r="G17" s="211" t="s">
        <v>407</v>
      </c>
    </row>
    <row r="18" spans="1:7" ht="30">
      <c r="A18" s="286">
        <v>17</v>
      </c>
      <c r="B18" s="211" t="s">
        <v>418</v>
      </c>
      <c r="C18" s="211" t="s">
        <v>393</v>
      </c>
      <c r="D18" s="211" t="s">
        <v>403</v>
      </c>
      <c r="E18" s="211" t="s">
        <v>415</v>
      </c>
      <c r="F18" s="210" t="s">
        <v>157</v>
      </c>
      <c r="G18" s="211" t="s">
        <v>407</v>
      </c>
    </row>
    <row r="19" spans="1:7" ht="30">
      <c r="A19" s="286">
        <v>18</v>
      </c>
      <c r="B19" s="211" t="s">
        <v>417</v>
      </c>
      <c r="C19" s="211" t="s">
        <v>393</v>
      </c>
      <c r="D19" s="211" t="s">
        <v>412</v>
      </c>
      <c r="E19" s="211" t="s">
        <v>415</v>
      </c>
      <c r="F19" s="210" t="s">
        <v>157</v>
      </c>
      <c r="G19" s="211" t="s">
        <v>407</v>
      </c>
    </row>
    <row r="20" spans="1:7" ht="45">
      <c r="A20" s="286">
        <v>19</v>
      </c>
      <c r="B20" s="211" t="s">
        <v>420</v>
      </c>
      <c r="C20" s="211" t="s">
        <v>393</v>
      </c>
      <c r="D20" s="210" t="s">
        <v>290</v>
      </c>
      <c r="E20" s="211" t="s">
        <v>419</v>
      </c>
      <c r="F20" s="210" t="s">
        <v>157</v>
      </c>
      <c r="G20" s="211" t="s">
        <v>407</v>
      </c>
    </row>
    <row r="21" spans="1:7" ht="30">
      <c r="A21" s="286">
        <v>20</v>
      </c>
      <c r="B21" s="211" t="s">
        <v>423</v>
      </c>
      <c r="C21" s="211" t="s">
        <v>422</v>
      </c>
      <c r="D21" s="210" t="s">
        <v>290</v>
      </c>
      <c r="E21" s="211" t="s">
        <v>398</v>
      </c>
      <c r="F21" s="210" t="s">
        <v>157</v>
      </c>
      <c r="G21" s="211" t="s">
        <v>398</v>
      </c>
    </row>
    <row r="22" spans="1:7">
      <c r="A22" s="286">
        <v>21</v>
      </c>
      <c r="B22" s="211" t="s">
        <v>424</v>
      </c>
      <c r="C22" s="211" t="s">
        <v>422</v>
      </c>
      <c r="D22" s="210" t="s">
        <v>290</v>
      </c>
      <c r="E22" s="211" t="s">
        <v>403</v>
      </c>
      <c r="F22" s="210" t="s">
        <v>157</v>
      </c>
      <c r="G22" s="211" t="s">
        <v>406</v>
      </c>
    </row>
    <row r="23" spans="1:7" ht="30">
      <c r="A23" s="286">
        <v>22</v>
      </c>
      <c r="B23" s="211" t="s">
        <v>428</v>
      </c>
      <c r="C23" s="211" t="s">
        <v>422</v>
      </c>
      <c r="D23" s="210" t="s">
        <v>290</v>
      </c>
      <c r="E23" s="211" t="s">
        <v>405</v>
      </c>
      <c r="F23" s="210" t="s">
        <v>157</v>
      </c>
      <c r="G23" s="211" t="s">
        <v>407</v>
      </c>
    </row>
    <row r="24" spans="1:7" ht="30">
      <c r="A24" s="286">
        <v>23</v>
      </c>
      <c r="B24" s="211" t="s">
        <v>431</v>
      </c>
      <c r="C24" s="211" t="s">
        <v>429</v>
      </c>
      <c r="D24" s="210" t="s">
        <v>290</v>
      </c>
      <c r="E24" s="211" t="s">
        <v>430</v>
      </c>
      <c r="F24" s="210" t="s">
        <v>157</v>
      </c>
      <c r="G24" s="211" t="s">
        <v>398</v>
      </c>
    </row>
    <row r="25" spans="1:7" ht="30">
      <c r="A25" s="286">
        <v>24</v>
      </c>
      <c r="B25" s="211" t="s">
        <v>432</v>
      </c>
      <c r="C25" s="211" t="s">
        <v>429</v>
      </c>
      <c r="D25" s="210" t="s">
        <v>290</v>
      </c>
      <c r="E25" s="211" t="s">
        <v>405</v>
      </c>
      <c r="F25" s="210" t="s">
        <v>157</v>
      </c>
      <c r="G25" s="211" t="s">
        <v>407</v>
      </c>
    </row>
    <row r="26" spans="1:7" ht="30">
      <c r="A26" s="286">
        <v>25</v>
      </c>
      <c r="B26" s="211" t="s">
        <v>435</v>
      </c>
      <c r="C26" s="211" t="s">
        <v>434</v>
      </c>
      <c r="D26" s="210" t="s">
        <v>290</v>
      </c>
      <c r="E26" s="211" t="s">
        <v>398</v>
      </c>
      <c r="F26" s="210" t="s">
        <v>157</v>
      </c>
      <c r="G26" s="211" t="s">
        <v>398</v>
      </c>
    </row>
    <row r="27" spans="1:7" ht="30">
      <c r="A27" s="286">
        <v>26</v>
      </c>
      <c r="B27" s="211" t="s">
        <v>436</v>
      </c>
      <c r="C27" s="211" t="s">
        <v>434</v>
      </c>
      <c r="D27" s="210" t="s">
        <v>290</v>
      </c>
      <c r="E27" s="211" t="s">
        <v>403</v>
      </c>
      <c r="F27" s="210" t="s">
        <v>157</v>
      </c>
      <c r="G27" s="211" t="s">
        <v>406</v>
      </c>
    </row>
    <row r="28" spans="1:7" ht="30">
      <c r="A28" s="286">
        <v>27</v>
      </c>
      <c r="B28" s="211" t="s">
        <v>437</v>
      </c>
      <c r="C28" s="211" t="s">
        <v>434</v>
      </c>
      <c r="D28" s="211" t="s">
        <v>403</v>
      </c>
      <c r="E28" s="211" t="s">
        <v>405</v>
      </c>
      <c r="F28" s="210" t="s">
        <v>157</v>
      </c>
      <c r="G28" s="211" t="s">
        <v>407</v>
      </c>
    </row>
    <row r="29" spans="1:7" ht="30">
      <c r="A29" s="286">
        <v>28</v>
      </c>
      <c r="B29" s="211" t="s">
        <v>438</v>
      </c>
      <c r="C29" s="211" t="s">
        <v>434</v>
      </c>
      <c r="D29" s="211" t="s">
        <v>398</v>
      </c>
      <c r="E29" s="211" t="s">
        <v>405</v>
      </c>
      <c r="F29" s="210" t="s">
        <v>157</v>
      </c>
      <c r="G29" s="211" t="s">
        <v>407</v>
      </c>
    </row>
    <row r="30" spans="1:7" ht="30">
      <c r="A30" s="286">
        <v>29</v>
      </c>
      <c r="B30" s="211" t="s">
        <v>441</v>
      </c>
      <c r="C30" s="211" t="s">
        <v>434</v>
      </c>
      <c r="D30" s="211" t="s">
        <v>403</v>
      </c>
      <c r="E30" s="211" t="s">
        <v>415</v>
      </c>
      <c r="F30" s="210" t="s">
        <v>157</v>
      </c>
      <c r="G30" s="211" t="s">
        <v>407</v>
      </c>
    </row>
    <row r="31" spans="1:7" ht="30">
      <c r="A31" s="286">
        <v>30</v>
      </c>
      <c r="B31" s="211" t="s">
        <v>442</v>
      </c>
      <c r="C31" s="211" t="s">
        <v>434</v>
      </c>
      <c r="D31" s="211" t="s">
        <v>398</v>
      </c>
      <c r="E31" s="211" t="s">
        <v>415</v>
      </c>
      <c r="F31" s="210" t="s">
        <v>157</v>
      </c>
      <c r="G31" s="211" t="s">
        <v>407</v>
      </c>
    </row>
    <row r="32" spans="1:7" ht="45">
      <c r="A32" s="286">
        <v>31</v>
      </c>
      <c r="B32" s="211" t="s">
        <v>443</v>
      </c>
      <c r="C32" s="211" t="s">
        <v>434</v>
      </c>
      <c r="D32" s="211" t="s">
        <v>403</v>
      </c>
      <c r="E32" s="211" t="s">
        <v>419</v>
      </c>
      <c r="F32" s="210" t="s">
        <v>157</v>
      </c>
      <c r="G32" s="211" t="s">
        <v>407</v>
      </c>
    </row>
    <row r="33" spans="1:7" ht="30">
      <c r="A33" s="286">
        <v>32</v>
      </c>
      <c r="B33" s="211" t="s">
        <v>445</v>
      </c>
      <c r="C33" s="211" t="s">
        <v>444</v>
      </c>
      <c r="D33" s="210" t="s">
        <v>290</v>
      </c>
      <c r="E33" s="211" t="s">
        <v>327</v>
      </c>
      <c r="F33" s="210" t="s">
        <v>157</v>
      </c>
      <c r="G33" s="211" t="s">
        <v>301</v>
      </c>
    </row>
    <row r="34" spans="1:7" ht="30">
      <c r="A34" s="286">
        <v>33</v>
      </c>
      <c r="B34" s="211" t="s">
        <v>464</v>
      </c>
      <c r="C34" s="211" t="s">
        <v>393</v>
      </c>
      <c r="D34" s="211" t="s">
        <v>403</v>
      </c>
      <c r="E34" s="211" t="s">
        <v>405</v>
      </c>
      <c r="F34" s="210" t="s">
        <v>157</v>
      </c>
      <c r="G34" s="211" t="s">
        <v>407</v>
      </c>
    </row>
    <row r="35" spans="1:7" ht="30">
      <c r="A35" s="286">
        <v>34</v>
      </c>
      <c r="B35" s="211" t="s">
        <v>465</v>
      </c>
      <c r="C35" s="211" t="s">
        <v>393</v>
      </c>
      <c r="D35" s="211" t="s">
        <v>412</v>
      </c>
      <c r="E35" s="211" t="s">
        <v>405</v>
      </c>
      <c r="F35" s="210" t="s">
        <v>157</v>
      </c>
      <c r="G35" s="211" t="s">
        <v>407</v>
      </c>
    </row>
    <row r="36" spans="1:7" ht="30">
      <c r="A36" s="286">
        <v>35</v>
      </c>
      <c r="B36" s="211" t="s">
        <v>466</v>
      </c>
      <c r="C36" s="211" t="s">
        <v>422</v>
      </c>
      <c r="D36" s="210" t="s">
        <v>290</v>
      </c>
      <c r="E36" s="211" t="s">
        <v>405</v>
      </c>
      <c r="F36" s="210" t="s">
        <v>157</v>
      </c>
      <c r="G36" s="211" t="s">
        <v>407</v>
      </c>
    </row>
    <row r="37" spans="1:7" ht="30">
      <c r="A37" s="286">
        <v>36</v>
      </c>
      <c r="B37" s="211" t="s">
        <v>468</v>
      </c>
      <c r="C37" s="211" t="s">
        <v>429</v>
      </c>
      <c r="D37" s="210" t="s">
        <v>290</v>
      </c>
      <c r="E37" s="211" t="s">
        <v>405</v>
      </c>
      <c r="F37" s="210" t="s">
        <v>157</v>
      </c>
      <c r="G37" s="211" t="s">
        <v>407</v>
      </c>
    </row>
    <row r="38" spans="1:7" ht="30">
      <c r="A38" s="286">
        <v>37</v>
      </c>
      <c r="B38" s="211" t="s">
        <v>470</v>
      </c>
      <c r="C38" s="211" t="s">
        <v>434</v>
      </c>
      <c r="D38" s="210" t="s">
        <v>290</v>
      </c>
      <c r="E38" s="211" t="s">
        <v>405</v>
      </c>
      <c r="F38" s="210" t="s">
        <v>157</v>
      </c>
      <c r="G38" s="211" t="s">
        <v>407</v>
      </c>
    </row>
    <row r="39" spans="1:7">
      <c r="A39" s="286">
        <v>38</v>
      </c>
      <c r="B39" s="211" t="s">
        <v>473</v>
      </c>
      <c r="C39" s="211" t="s">
        <v>471</v>
      </c>
      <c r="D39" s="210" t="s">
        <v>290</v>
      </c>
      <c r="E39" s="211" t="s">
        <v>327</v>
      </c>
      <c r="F39" s="210" t="s">
        <v>290</v>
      </c>
      <c r="G39" s="211" t="s">
        <v>472</v>
      </c>
    </row>
    <row r="40" spans="1:7" ht="30">
      <c r="A40" s="286">
        <v>39</v>
      </c>
      <c r="B40" s="211" t="s">
        <v>484</v>
      </c>
      <c r="C40" s="211" t="s">
        <v>482</v>
      </c>
      <c r="D40" s="210" t="s">
        <v>290</v>
      </c>
      <c r="E40" s="211" t="s">
        <v>483</v>
      </c>
      <c r="F40" s="210" t="s">
        <v>290</v>
      </c>
      <c r="G40" s="211" t="s">
        <v>472</v>
      </c>
    </row>
    <row r="41" spans="1:7">
      <c r="A41" s="286">
        <v>40</v>
      </c>
      <c r="B41" s="211" t="s">
        <v>493</v>
      </c>
      <c r="C41" s="211" t="s">
        <v>492</v>
      </c>
      <c r="D41" s="210" t="s">
        <v>290</v>
      </c>
      <c r="E41" s="211" t="s">
        <v>327</v>
      </c>
      <c r="F41" s="210" t="s">
        <v>290</v>
      </c>
      <c r="G41" s="211" t="s">
        <v>472</v>
      </c>
    </row>
    <row r="42" spans="1:7" ht="30">
      <c r="A42" s="286">
        <v>41</v>
      </c>
      <c r="B42" s="211" t="s">
        <v>494</v>
      </c>
      <c r="C42" s="211" t="s">
        <v>482</v>
      </c>
      <c r="D42" s="210" t="s">
        <v>290</v>
      </c>
      <c r="E42" s="211" t="s">
        <v>483</v>
      </c>
      <c r="F42" s="210" t="s">
        <v>290</v>
      </c>
      <c r="G42" s="211" t="s">
        <v>472</v>
      </c>
    </row>
    <row r="43" spans="1:7" ht="30">
      <c r="A43" s="286">
        <v>42</v>
      </c>
      <c r="B43" s="211" t="s">
        <v>500</v>
      </c>
      <c r="C43" s="211" t="s">
        <v>500</v>
      </c>
      <c r="D43" s="210" t="s">
        <v>290</v>
      </c>
      <c r="E43" s="211" t="s">
        <v>327</v>
      </c>
      <c r="F43" s="210" t="s">
        <v>157</v>
      </c>
      <c r="G43" s="211" t="s">
        <v>301</v>
      </c>
    </row>
    <row r="44" spans="1:7" ht="45">
      <c r="A44" s="286">
        <v>43</v>
      </c>
      <c r="B44" s="211" t="s">
        <v>504</v>
      </c>
      <c r="C44" s="211" t="s">
        <v>504</v>
      </c>
      <c r="D44" s="210" t="s">
        <v>290</v>
      </c>
      <c r="E44" s="211" t="s">
        <v>327</v>
      </c>
      <c r="F44" s="210" t="s">
        <v>157</v>
      </c>
      <c r="G44" s="211" t="s">
        <v>301</v>
      </c>
    </row>
    <row r="45" spans="1:7" ht="30">
      <c r="A45" s="286">
        <v>44</v>
      </c>
      <c r="B45" s="211" t="s">
        <v>506</v>
      </c>
      <c r="C45" s="211" t="s">
        <v>506</v>
      </c>
      <c r="D45" s="210" t="s">
        <v>290</v>
      </c>
      <c r="E45" s="211" t="s">
        <v>327</v>
      </c>
      <c r="F45" s="210" t="s">
        <v>290</v>
      </c>
      <c r="G45" s="211" t="s">
        <v>301</v>
      </c>
    </row>
    <row r="46" spans="1:7" ht="30">
      <c r="A46" s="286">
        <v>45</v>
      </c>
      <c r="B46" s="211" t="s">
        <v>509</v>
      </c>
      <c r="C46" s="211" t="s">
        <v>509</v>
      </c>
      <c r="D46" s="210" t="s">
        <v>290</v>
      </c>
      <c r="E46" s="211" t="s">
        <v>327</v>
      </c>
      <c r="F46" s="210" t="s">
        <v>290</v>
      </c>
      <c r="G46" s="211" t="s">
        <v>301</v>
      </c>
    </row>
    <row r="47" spans="1:7" ht="30">
      <c r="A47" s="286">
        <v>46</v>
      </c>
      <c r="B47" s="211" t="s">
        <v>511</v>
      </c>
      <c r="C47" s="211" t="s">
        <v>275</v>
      </c>
      <c r="D47" s="210" t="s">
        <v>290</v>
      </c>
      <c r="E47" s="211" t="s">
        <v>327</v>
      </c>
      <c r="F47" s="210" t="s">
        <v>290</v>
      </c>
      <c r="G47" s="211" t="s">
        <v>512</v>
      </c>
    </row>
    <row r="48" spans="1:7" ht="30">
      <c r="A48" s="286">
        <v>47</v>
      </c>
      <c r="B48" s="211" t="s">
        <v>517</v>
      </c>
      <c r="C48" s="211" t="s">
        <v>516</v>
      </c>
      <c r="D48" s="210" t="s">
        <v>290</v>
      </c>
      <c r="E48" s="211" t="s">
        <v>327</v>
      </c>
      <c r="F48" s="210" t="s">
        <v>290</v>
      </c>
      <c r="G48" s="211" t="s">
        <v>305</v>
      </c>
    </row>
    <row r="49" spans="1:7">
      <c r="A49" s="286">
        <v>48</v>
      </c>
      <c r="B49" s="211" t="s">
        <v>525</v>
      </c>
      <c r="C49" s="211" t="s">
        <v>524</v>
      </c>
      <c r="D49" s="210" t="s">
        <v>290</v>
      </c>
      <c r="E49" s="211" t="s">
        <v>327</v>
      </c>
      <c r="F49" s="210" t="s">
        <v>290</v>
      </c>
      <c r="G49" s="211" t="s">
        <v>526</v>
      </c>
    </row>
    <row r="50" spans="1:7" ht="45">
      <c r="A50" s="286">
        <v>49</v>
      </c>
      <c r="B50" s="211" t="s">
        <v>537</v>
      </c>
      <c r="C50" s="211" t="s">
        <v>537</v>
      </c>
      <c r="D50" s="210" t="s">
        <v>290</v>
      </c>
      <c r="E50" s="211" t="s">
        <v>327</v>
      </c>
      <c r="F50" s="210" t="s">
        <v>157</v>
      </c>
      <c r="G50" s="211" t="s">
        <v>538</v>
      </c>
    </row>
    <row r="51" spans="1:7" ht="30">
      <c r="A51" s="286">
        <v>50</v>
      </c>
      <c r="B51" s="211" t="s">
        <v>550</v>
      </c>
      <c r="C51" s="211" t="s">
        <v>549</v>
      </c>
      <c r="D51" s="210" t="s">
        <v>290</v>
      </c>
      <c r="E51" s="211" t="s">
        <v>327</v>
      </c>
      <c r="F51" s="210" t="s">
        <v>290</v>
      </c>
      <c r="G51" s="211" t="s">
        <v>548</v>
      </c>
    </row>
    <row r="52" spans="1:7" ht="30">
      <c r="A52" s="286">
        <v>51</v>
      </c>
      <c r="B52" s="211" t="s">
        <v>559</v>
      </c>
      <c r="C52" s="211" t="s">
        <v>557</v>
      </c>
      <c r="D52" s="210" t="s">
        <v>290</v>
      </c>
      <c r="E52" s="211" t="s">
        <v>327</v>
      </c>
      <c r="F52" s="210" t="s">
        <v>290</v>
      </c>
      <c r="G52" s="211" t="s">
        <v>558</v>
      </c>
    </row>
    <row r="53" spans="1:7" ht="45">
      <c r="A53" s="286">
        <v>52</v>
      </c>
      <c r="B53" s="211" t="s">
        <v>565</v>
      </c>
      <c r="C53" s="211" t="s">
        <v>564</v>
      </c>
      <c r="D53" s="210" t="s">
        <v>290</v>
      </c>
      <c r="E53" s="211" t="s">
        <v>300</v>
      </c>
      <c r="F53" s="210" t="s">
        <v>290</v>
      </c>
      <c r="G53" s="211" t="s">
        <v>566</v>
      </c>
    </row>
    <row r="54" spans="1:7">
      <c r="A54" s="286">
        <v>53</v>
      </c>
      <c r="B54" s="211" t="s">
        <v>596</v>
      </c>
      <c r="C54" s="211" t="s">
        <v>595</v>
      </c>
      <c r="D54" s="210" t="s">
        <v>290</v>
      </c>
      <c r="E54" s="211" t="s">
        <v>300</v>
      </c>
      <c r="F54" s="210" t="s">
        <v>290</v>
      </c>
      <c r="G54" s="211" t="s">
        <v>379</v>
      </c>
    </row>
    <row r="55" spans="1:7">
      <c r="A55" s="286">
        <v>54</v>
      </c>
      <c r="B55" s="211" t="s">
        <v>600</v>
      </c>
      <c r="C55" s="211" t="s">
        <v>599</v>
      </c>
      <c r="D55" s="210" t="s">
        <v>290</v>
      </c>
      <c r="E55" s="211" t="s">
        <v>300</v>
      </c>
      <c r="F55" s="210" t="s">
        <v>290</v>
      </c>
      <c r="G55" s="211" t="s">
        <v>379</v>
      </c>
    </row>
    <row r="56" spans="1:7" ht="30">
      <c r="A56" s="286">
        <v>55</v>
      </c>
      <c r="B56" s="211" t="s">
        <v>601</v>
      </c>
      <c r="C56" s="211" t="s">
        <v>98</v>
      </c>
      <c r="D56" s="210" t="s">
        <v>290</v>
      </c>
      <c r="E56" s="211" t="s">
        <v>300</v>
      </c>
      <c r="F56" s="210" t="s">
        <v>290</v>
      </c>
      <c r="G56" s="211" t="s">
        <v>379</v>
      </c>
    </row>
    <row r="57" spans="1:7" ht="30">
      <c r="A57" s="286">
        <v>56</v>
      </c>
      <c r="B57" s="211" t="s">
        <v>605</v>
      </c>
      <c r="C57" s="211" t="s">
        <v>99</v>
      </c>
      <c r="D57" s="210" t="s">
        <v>290</v>
      </c>
      <c r="E57" s="211" t="s">
        <v>300</v>
      </c>
      <c r="F57" s="210" t="s">
        <v>290</v>
      </c>
      <c r="G57" s="211" t="s">
        <v>604</v>
      </c>
    </row>
    <row r="58" spans="1:7" ht="30">
      <c r="A58" s="286">
        <v>57</v>
      </c>
      <c r="B58" s="211" t="s">
        <v>610</v>
      </c>
      <c r="C58" s="211" t="s">
        <v>609</v>
      </c>
      <c r="D58" s="210" t="s">
        <v>290</v>
      </c>
      <c r="E58" s="211" t="s">
        <v>300</v>
      </c>
      <c r="F58" s="210" t="s">
        <v>290</v>
      </c>
      <c r="G58" s="211" t="s">
        <v>608</v>
      </c>
    </row>
    <row r="59" spans="1:7" ht="30">
      <c r="A59" s="286">
        <v>58</v>
      </c>
      <c r="B59" s="211" t="s">
        <v>614</v>
      </c>
      <c r="C59" s="211" t="s">
        <v>613</v>
      </c>
      <c r="D59" s="210" t="s">
        <v>290</v>
      </c>
      <c r="E59" s="211" t="s">
        <v>300</v>
      </c>
      <c r="F59" s="210" t="s">
        <v>290</v>
      </c>
      <c r="G59" s="211" t="s">
        <v>604</v>
      </c>
    </row>
    <row r="60" spans="1:7" ht="30">
      <c r="A60" s="286">
        <v>59</v>
      </c>
      <c r="B60" s="211" t="s">
        <v>616</v>
      </c>
      <c r="C60" s="211" t="s">
        <v>615</v>
      </c>
      <c r="D60" s="210" t="s">
        <v>290</v>
      </c>
      <c r="E60" s="211" t="s">
        <v>327</v>
      </c>
      <c r="F60" s="210" t="s">
        <v>290</v>
      </c>
      <c r="G60" s="211" t="s">
        <v>617</v>
      </c>
    </row>
    <row r="61" spans="1:7" ht="30">
      <c r="A61" s="286">
        <v>60</v>
      </c>
      <c r="B61" s="211" t="s">
        <v>623</v>
      </c>
      <c r="C61" s="211" t="s">
        <v>670</v>
      </c>
      <c r="D61" s="210" t="s">
        <v>290</v>
      </c>
      <c r="E61" s="211" t="s">
        <v>300</v>
      </c>
      <c r="F61" s="210" t="s">
        <v>157</v>
      </c>
      <c r="G61" s="211" t="s">
        <v>301</v>
      </c>
    </row>
    <row r="62" spans="1:7">
      <c r="A62" s="286">
        <v>61</v>
      </c>
      <c r="B62" s="211" t="s">
        <v>631</v>
      </c>
      <c r="C62" s="211" t="s">
        <v>630</v>
      </c>
      <c r="D62" s="210" t="s">
        <v>290</v>
      </c>
      <c r="E62" s="211" t="s">
        <v>300</v>
      </c>
      <c r="F62" s="210" t="s">
        <v>157</v>
      </c>
      <c r="G62" s="211" t="s">
        <v>301</v>
      </c>
    </row>
  </sheetData>
  <sortState ref="A2:G62">
    <sortCondition ref="A2"/>
  </sortState>
  <pageMargins left="0.7" right="0.7" top="0.75" bottom="0.75" header="0.3" footer="0.3"/>
  <pageSetup paperSize="9" orientation="portrait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74"/>
  <sheetViews>
    <sheetView workbookViewId="0">
      <pane ySplit="1" topLeftCell="A2" activePane="bottomLeft" state="frozen"/>
      <selection pane="bottomLeft" activeCell="C19" sqref="C19"/>
    </sheetView>
  </sheetViews>
  <sheetFormatPr defaultRowHeight="15"/>
  <cols>
    <col min="1" max="1" width="7.28515625" style="211" bestFit="1" customWidth="1"/>
    <col min="2" max="2" width="42" style="287" customWidth="1"/>
    <col min="3" max="3" width="50.42578125" style="287" bestFit="1" customWidth="1"/>
    <col min="4" max="4" width="34.42578125" style="287" customWidth="1"/>
    <col min="5" max="5" width="11.140625" style="287" bestFit="1" customWidth="1"/>
    <col min="6" max="6" width="31.85546875" style="287" customWidth="1"/>
    <col min="7" max="7" width="26.42578125" style="287" bestFit="1" customWidth="1"/>
    <col min="8" max="16384" width="9.140625" style="287"/>
  </cols>
  <sheetData>
    <row r="1" spans="1:7">
      <c r="A1" s="291" t="s">
        <v>694</v>
      </c>
      <c r="B1" s="291" t="s">
        <v>263</v>
      </c>
      <c r="C1" s="291" t="s">
        <v>264</v>
      </c>
      <c r="D1" s="291" t="s">
        <v>286</v>
      </c>
      <c r="E1" s="291" t="s">
        <v>265</v>
      </c>
      <c r="F1" s="291" t="s">
        <v>266</v>
      </c>
      <c r="G1" s="291" t="s">
        <v>268</v>
      </c>
    </row>
    <row r="2" spans="1:7">
      <c r="A2" s="288">
        <v>1</v>
      </c>
      <c r="B2" s="148" t="s">
        <v>312</v>
      </c>
      <c r="C2" s="148" t="s">
        <v>313</v>
      </c>
      <c r="D2" s="296">
        <v>51</v>
      </c>
      <c r="E2" s="146" t="s">
        <v>293</v>
      </c>
      <c r="F2" s="292" t="s">
        <v>295</v>
      </c>
      <c r="G2" s="292" t="s">
        <v>297</v>
      </c>
    </row>
    <row r="3" spans="1:7">
      <c r="A3" s="288">
        <v>1</v>
      </c>
      <c r="B3" s="148" t="s">
        <v>312</v>
      </c>
      <c r="C3" s="148" t="s">
        <v>314</v>
      </c>
      <c r="D3" s="296">
        <v>52</v>
      </c>
      <c r="E3" s="146" t="s">
        <v>293</v>
      </c>
      <c r="F3" s="292" t="s">
        <v>295</v>
      </c>
      <c r="G3" s="292" t="s">
        <v>297</v>
      </c>
    </row>
    <row r="4" spans="1:7">
      <c r="A4" s="288">
        <v>1</v>
      </c>
      <c r="B4" s="148" t="s">
        <v>312</v>
      </c>
      <c r="C4" s="148" t="s">
        <v>315</v>
      </c>
      <c r="D4" s="296">
        <v>53</v>
      </c>
      <c r="E4" s="146" t="s">
        <v>293</v>
      </c>
      <c r="F4" s="292" t="s">
        <v>295</v>
      </c>
      <c r="G4" s="292" t="s">
        <v>297</v>
      </c>
    </row>
    <row r="5" spans="1:7">
      <c r="A5" s="288">
        <v>1</v>
      </c>
      <c r="B5" s="148" t="s">
        <v>312</v>
      </c>
      <c r="C5" s="163" t="s">
        <v>316</v>
      </c>
      <c r="D5" s="296">
        <v>54</v>
      </c>
      <c r="E5" s="146" t="s">
        <v>293</v>
      </c>
      <c r="F5" s="292" t="s">
        <v>295</v>
      </c>
      <c r="G5" s="292" t="s">
        <v>297</v>
      </c>
    </row>
    <row r="6" spans="1:7">
      <c r="A6" s="288">
        <v>1</v>
      </c>
      <c r="B6" s="148" t="s">
        <v>312</v>
      </c>
      <c r="C6" s="148" t="s">
        <v>317</v>
      </c>
      <c r="D6" s="296">
        <v>55</v>
      </c>
      <c r="E6" s="146" t="s">
        <v>293</v>
      </c>
      <c r="F6" s="292" t="s">
        <v>295</v>
      </c>
      <c r="G6" s="292" t="s">
        <v>297</v>
      </c>
    </row>
    <row r="7" spans="1:7">
      <c r="A7" s="288">
        <v>1</v>
      </c>
      <c r="B7" s="148" t="s">
        <v>312</v>
      </c>
      <c r="C7" s="148" t="s">
        <v>318</v>
      </c>
      <c r="D7" s="296">
        <v>56</v>
      </c>
      <c r="E7" s="146" t="s">
        <v>293</v>
      </c>
      <c r="F7" s="292" t="s">
        <v>295</v>
      </c>
      <c r="G7" s="292" t="s">
        <v>297</v>
      </c>
    </row>
    <row r="8" spans="1:7">
      <c r="A8" s="288">
        <v>1</v>
      </c>
      <c r="B8" s="146" t="s">
        <v>290</v>
      </c>
      <c r="C8" s="146" t="s">
        <v>290</v>
      </c>
      <c r="D8" s="297">
        <v>30</v>
      </c>
      <c r="E8" s="293" t="s">
        <v>294</v>
      </c>
      <c r="F8" s="292" t="s">
        <v>296</v>
      </c>
      <c r="G8" s="292" t="s">
        <v>297</v>
      </c>
    </row>
    <row r="9" spans="1:7">
      <c r="A9" s="288">
        <v>2</v>
      </c>
      <c r="B9" s="163" t="s">
        <v>312</v>
      </c>
      <c r="C9" s="148" t="s">
        <v>313</v>
      </c>
      <c r="D9" s="296">
        <v>51</v>
      </c>
      <c r="E9" s="293" t="s">
        <v>294</v>
      </c>
      <c r="F9" s="292" t="s">
        <v>302</v>
      </c>
      <c r="G9" s="292" t="s">
        <v>303</v>
      </c>
    </row>
    <row r="10" spans="1:7">
      <c r="A10" s="288">
        <v>2</v>
      </c>
      <c r="B10" s="163" t="s">
        <v>312</v>
      </c>
      <c r="C10" s="148" t="s">
        <v>314</v>
      </c>
      <c r="D10" s="296">
        <v>52</v>
      </c>
      <c r="E10" s="293" t="s">
        <v>294</v>
      </c>
      <c r="F10" s="292" t="s">
        <v>302</v>
      </c>
      <c r="G10" s="292" t="s">
        <v>303</v>
      </c>
    </row>
    <row r="11" spans="1:7">
      <c r="A11" s="288">
        <v>2</v>
      </c>
      <c r="B11" s="163" t="s">
        <v>312</v>
      </c>
      <c r="C11" s="148" t="s">
        <v>315</v>
      </c>
      <c r="D11" s="296">
        <v>53</v>
      </c>
      <c r="E11" s="293" t="s">
        <v>294</v>
      </c>
      <c r="F11" s="292" t="s">
        <v>302</v>
      </c>
      <c r="G11" s="292" t="s">
        <v>303</v>
      </c>
    </row>
    <row r="12" spans="1:7">
      <c r="A12" s="288">
        <v>2</v>
      </c>
      <c r="B12" s="163" t="s">
        <v>312</v>
      </c>
      <c r="C12" s="148" t="s">
        <v>316</v>
      </c>
      <c r="D12" s="296">
        <v>54</v>
      </c>
      <c r="E12" s="293" t="s">
        <v>294</v>
      </c>
      <c r="F12" s="292" t="s">
        <v>302</v>
      </c>
      <c r="G12" s="292" t="s">
        <v>303</v>
      </c>
    </row>
    <row r="13" spans="1:7">
      <c r="A13" s="288">
        <v>2</v>
      </c>
      <c r="B13" s="163" t="s">
        <v>312</v>
      </c>
      <c r="C13" s="148" t="s">
        <v>317</v>
      </c>
      <c r="D13" s="296">
        <v>55</v>
      </c>
      <c r="E13" s="293" t="s">
        <v>294</v>
      </c>
      <c r="F13" s="292" t="s">
        <v>302</v>
      </c>
      <c r="G13" s="292" t="s">
        <v>303</v>
      </c>
    </row>
    <row r="14" spans="1:7">
      <c r="A14" s="288">
        <v>2</v>
      </c>
      <c r="B14" s="163" t="s">
        <v>312</v>
      </c>
      <c r="C14" s="148" t="s">
        <v>318</v>
      </c>
      <c r="D14" s="296">
        <v>56</v>
      </c>
      <c r="E14" s="293" t="s">
        <v>294</v>
      </c>
      <c r="F14" s="292" t="s">
        <v>302</v>
      </c>
      <c r="G14" s="292" t="s">
        <v>303</v>
      </c>
    </row>
    <row r="15" spans="1:7">
      <c r="A15" s="288">
        <v>2</v>
      </c>
      <c r="B15" s="163" t="s">
        <v>319</v>
      </c>
      <c r="C15" s="148" t="s">
        <v>320</v>
      </c>
      <c r="D15" s="296">
        <v>710</v>
      </c>
      <c r="E15" s="293" t="s">
        <v>293</v>
      </c>
      <c r="F15" s="292" t="s">
        <v>302</v>
      </c>
      <c r="G15" s="292" t="s">
        <v>303</v>
      </c>
    </row>
    <row r="16" spans="1:7">
      <c r="A16" s="288">
        <v>2</v>
      </c>
      <c r="B16" s="163" t="s">
        <v>319</v>
      </c>
      <c r="C16" s="148" t="s">
        <v>321</v>
      </c>
      <c r="D16" s="296">
        <v>720</v>
      </c>
      <c r="E16" s="293" t="s">
        <v>293</v>
      </c>
      <c r="F16" s="292" t="s">
        <v>302</v>
      </c>
      <c r="G16" s="292" t="s">
        <v>303</v>
      </c>
    </row>
    <row r="17" spans="1:7">
      <c r="A17" s="288">
        <v>2</v>
      </c>
      <c r="B17" s="163" t="s">
        <v>319</v>
      </c>
      <c r="C17" s="148" t="s">
        <v>322</v>
      </c>
      <c r="D17" s="296">
        <v>730</v>
      </c>
      <c r="E17" s="293" t="s">
        <v>293</v>
      </c>
      <c r="F17" s="292" t="s">
        <v>302</v>
      </c>
      <c r="G17" s="292" t="s">
        <v>303</v>
      </c>
    </row>
    <row r="18" spans="1:7">
      <c r="A18" s="288">
        <v>2</v>
      </c>
      <c r="B18" s="163" t="s">
        <v>319</v>
      </c>
      <c r="C18" s="148" t="s">
        <v>323</v>
      </c>
      <c r="D18" s="296">
        <v>740</v>
      </c>
      <c r="E18" s="293" t="s">
        <v>293</v>
      </c>
      <c r="F18" s="292" t="s">
        <v>302</v>
      </c>
      <c r="G18" s="292" t="s">
        <v>303</v>
      </c>
    </row>
    <row r="19" spans="1:7">
      <c r="A19" s="288">
        <v>2</v>
      </c>
      <c r="B19" s="163" t="s">
        <v>319</v>
      </c>
      <c r="C19" s="148" t="s">
        <v>324</v>
      </c>
      <c r="D19" s="296">
        <v>750</v>
      </c>
      <c r="E19" s="293" t="s">
        <v>293</v>
      </c>
      <c r="F19" s="292" t="s">
        <v>302</v>
      </c>
      <c r="G19" s="292" t="s">
        <v>303</v>
      </c>
    </row>
    <row r="20" spans="1:7">
      <c r="A20" s="288">
        <v>2</v>
      </c>
      <c r="B20" s="163" t="s">
        <v>319</v>
      </c>
      <c r="C20" s="148" t="s">
        <v>325</v>
      </c>
      <c r="D20" s="296">
        <v>760</v>
      </c>
      <c r="E20" s="293" t="s">
        <v>293</v>
      </c>
      <c r="F20" s="292" t="s">
        <v>302</v>
      </c>
      <c r="G20" s="292" t="s">
        <v>303</v>
      </c>
    </row>
    <row r="21" spans="1:7">
      <c r="A21" s="288">
        <v>3</v>
      </c>
      <c r="B21" s="148" t="s">
        <v>312</v>
      </c>
      <c r="C21" s="148" t="s">
        <v>313</v>
      </c>
      <c r="D21" s="297">
        <v>51</v>
      </c>
      <c r="E21" s="286" t="s">
        <v>294</v>
      </c>
      <c r="F21" s="292" t="s">
        <v>302</v>
      </c>
      <c r="G21" s="287" t="s">
        <v>307</v>
      </c>
    </row>
    <row r="22" spans="1:7">
      <c r="A22" s="288">
        <v>3</v>
      </c>
      <c r="B22" s="148" t="s">
        <v>312</v>
      </c>
      <c r="C22" s="148" t="s">
        <v>314</v>
      </c>
      <c r="D22" s="297">
        <v>52</v>
      </c>
      <c r="E22" s="286" t="s">
        <v>294</v>
      </c>
      <c r="F22" s="292" t="s">
        <v>302</v>
      </c>
      <c r="G22" s="287" t="s">
        <v>307</v>
      </c>
    </row>
    <row r="23" spans="1:7">
      <c r="A23" s="288">
        <v>3</v>
      </c>
      <c r="B23" s="148" t="s">
        <v>312</v>
      </c>
      <c r="C23" s="148" t="s">
        <v>315</v>
      </c>
      <c r="D23" s="297">
        <v>53</v>
      </c>
      <c r="E23" s="286" t="s">
        <v>294</v>
      </c>
      <c r="F23" s="292" t="s">
        <v>302</v>
      </c>
      <c r="G23" s="287" t="s">
        <v>307</v>
      </c>
    </row>
    <row r="24" spans="1:7">
      <c r="A24" s="288">
        <v>3</v>
      </c>
      <c r="B24" s="148" t="s">
        <v>312</v>
      </c>
      <c r="C24" s="148" t="s">
        <v>316</v>
      </c>
      <c r="D24" s="297">
        <v>54</v>
      </c>
      <c r="E24" s="286" t="s">
        <v>294</v>
      </c>
      <c r="F24" s="292" t="s">
        <v>302</v>
      </c>
      <c r="G24" s="287" t="s">
        <v>307</v>
      </c>
    </row>
    <row r="25" spans="1:7">
      <c r="A25" s="288">
        <v>3</v>
      </c>
      <c r="B25" s="148" t="s">
        <v>312</v>
      </c>
      <c r="C25" s="148" t="s">
        <v>317</v>
      </c>
      <c r="D25" s="297">
        <v>55</v>
      </c>
      <c r="E25" s="286" t="s">
        <v>294</v>
      </c>
      <c r="F25" s="292" t="s">
        <v>302</v>
      </c>
      <c r="G25" s="287" t="s">
        <v>307</v>
      </c>
    </row>
    <row r="26" spans="1:7">
      <c r="A26" s="288">
        <v>3</v>
      </c>
      <c r="B26" s="148" t="s">
        <v>312</v>
      </c>
      <c r="C26" s="148" t="s">
        <v>318</v>
      </c>
      <c r="D26" s="297">
        <v>56</v>
      </c>
      <c r="E26" s="286" t="s">
        <v>294</v>
      </c>
      <c r="F26" s="294" t="s">
        <v>302</v>
      </c>
      <c r="G26" s="287" t="s">
        <v>307</v>
      </c>
    </row>
    <row r="27" spans="1:7">
      <c r="A27" s="288">
        <v>3</v>
      </c>
      <c r="B27" s="146" t="s">
        <v>290</v>
      </c>
      <c r="C27" s="146" t="s">
        <v>290</v>
      </c>
      <c r="D27" s="297">
        <v>792</v>
      </c>
      <c r="E27" s="286" t="s">
        <v>293</v>
      </c>
      <c r="F27" s="148" t="s">
        <v>290</v>
      </c>
      <c r="G27" s="287" t="s">
        <v>307</v>
      </c>
    </row>
    <row r="28" spans="1:7">
      <c r="A28" s="288">
        <v>4</v>
      </c>
      <c r="B28" s="148" t="s">
        <v>312</v>
      </c>
      <c r="C28" s="148" t="s">
        <v>313</v>
      </c>
      <c r="D28" s="297">
        <v>51</v>
      </c>
      <c r="E28" s="286" t="s">
        <v>294</v>
      </c>
      <c r="F28" s="148" t="s">
        <v>302</v>
      </c>
      <c r="G28" s="287" t="s">
        <v>307</v>
      </c>
    </row>
    <row r="29" spans="1:7">
      <c r="A29" s="288">
        <v>4</v>
      </c>
      <c r="B29" s="148" t="s">
        <v>312</v>
      </c>
      <c r="C29" s="148" t="s">
        <v>314</v>
      </c>
      <c r="D29" s="297">
        <v>52</v>
      </c>
      <c r="E29" s="286" t="s">
        <v>294</v>
      </c>
      <c r="F29" s="148" t="s">
        <v>302</v>
      </c>
      <c r="G29" s="287" t="s">
        <v>307</v>
      </c>
    </row>
    <row r="30" spans="1:7">
      <c r="A30" s="288">
        <v>4</v>
      </c>
      <c r="B30" s="148" t="s">
        <v>312</v>
      </c>
      <c r="C30" s="148" t="s">
        <v>315</v>
      </c>
      <c r="D30" s="297">
        <v>53</v>
      </c>
      <c r="E30" s="286" t="s">
        <v>294</v>
      </c>
      <c r="F30" s="148" t="s">
        <v>302</v>
      </c>
      <c r="G30" s="287" t="s">
        <v>307</v>
      </c>
    </row>
    <row r="31" spans="1:7">
      <c r="A31" s="288">
        <v>4</v>
      </c>
      <c r="B31" s="148" t="s">
        <v>312</v>
      </c>
      <c r="C31" s="148" t="s">
        <v>316</v>
      </c>
      <c r="D31" s="297">
        <v>54</v>
      </c>
      <c r="E31" s="286" t="s">
        <v>294</v>
      </c>
      <c r="F31" s="148" t="s">
        <v>302</v>
      </c>
      <c r="G31" s="287" t="s">
        <v>307</v>
      </c>
    </row>
    <row r="32" spans="1:7">
      <c r="A32" s="288">
        <v>4</v>
      </c>
      <c r="B32" s="148" t="s">
        <v>312</v>
      </c>
      <c r="C32" s="148" t="s">
        <v>317</v>
      </c>
      <c r="D32" s="297">
        <v>55</v>
      </c>
      <c r="E32" s="286" t="s">
        <v>294</v>
      </c>
      <c r="F32" s="148" t="s">
        <v>302</v>
      </c>
      <c r="G32" s="287" t="s">
        <v>307</v>
      </c>
    </row>
    <row r="33" spans="1:7">
      <c r="A33" s="288">
        <v>4</v>
      </c>
      <c r="B33" s="148" t="s">
        <v>312</v>
      </c>
      <c r="C33" s="148" t="s">
        <v>318</v>
      </c>
      <c r="D33" s="297">
        <v>56</v>
      </c>
      <c r="E33" s="286" t="s">
        <v>294</v>
      </c>
      <c r="F33" s="148" t="s">
        <v>302</v>
      </c>
      <c r="G33" s="287" t="s">
        <v>307</v>
      </c>
    </row>
    <row r="34" spans="1:7">
      <c r="A34" s="288">
        <v>4</v>
      </c>
      <c r="B34" s="146" t="s">
        <v>290</v>
      </c>
      <c r="C34" s="146" t="s">
        <v>290</v>
      </c>
      <c r="D34" s="297">
        <v>30</v>
      </c>
      <c r="E34" s="286" t="s">
        <v>293</v>
      </c>
      <c r="F34" s="148" t="s">
        <v>309</v>
      </c>
      <c r="G34" s="287" t="s">
        <v>310</v>
      </c>
    </row>
    <row r="35" spans="1:7">
      <c r="A35" s="288">
        <v>4</v>
      </c>
      <c r="B35" s="146" t="s">
        <v>290</v>
      </c>
      <c r="C35" s="146" t="s">
        <v>290</v>
      </c>
      <c r="D35" s="297">
        <v>791</v>
      </c>
      <c r="E35" s="286" t="s">
        <v>294</v>
      </c>
      <c r="F35" s="148" t="s">
        <v>290</v>
      </c>
      <c r="G35" s="287" t="s">
        <v>311</v>
      </c>
    </row>
    <row r="36" spans="1:7">
      <c r="A36" s="288">
        <v>5</v>
      </c>
      <c r="B36" s="188" t="s">
        <v>330</v>
      </c>
      <c r="C36" s="188" t="s">
        <v>331</v>
      </c>
      <c r="D36" s="298">
        <v>16</v>
      </c>
      <c r="E36" s="190" t="s">
        <v>294</v>
      </c>
      <c r="F36" s="241" t="s">
        <v>333</v>
      </c>
      <c r="G36" s="189" t="s">
        <v>334</v>
      </c>
    </row>
    <row r="37" spans="1:7">
      <c r="A37" s="288">
        <v>5</v>
      </c>
      <c r="B37" s="188" t="s">
        <v>330</v>
      </c>
      <c r="C37" s="188" t="s">
        <v>331</v>
      </c>
      <c r="D37" s="298">
        <v>60</v>
      </c>
      <c r="E37" s="190" t="s">
        <v>293</v>
      </c>
      <c r="F37" s="241" t="s">
        <v>336</v>
      </c>
      <c r="G37" s="189" t="s">
        <v>334</v>
      </c>
    </row>
    <row r="38" spans="1:7">
      <c r="A38" s="288">
        <v>5</v>
      </c>
      <c r="B38" s="188" t="s">
        <v>330</v>
      </c>
      <c r="C38" s="188" t="s">
        <v>331</v>
      </c>
      <c r="D38" s="298">
        <v>65</v>
      </c>
      <c r="E38" s="190" t="s">
        <v>293</v>
      </c>
      <c r="F38" s="241" t="s">
        <v>336</v>
      </c>
      <c r="G38" s="189" t="s">
        <v>338</v>
      </c>
    </row>
    <row r="39" spans="1:7">
      <c r="A39" s="288">
        <v>5</v>
      </c>
      <c r="B39" s="188" t="s">
        <v>330</v>
      </c>
      <c r="C39" s="188" t="s">
        <v>331</v>
      </c>
      <c r="D39" s="298">
        <v>820</v>
      </c>
      <c r="E39" s="190" t="s">
        <v>294</v>
      </c>
      <c r="F39" s="241" t="s">
        <v>336</v>
      </c>
      <c r="G39" s="189" t="s">
        <v>338</v>
      </c>
    </row>
    <row r="40" spans="1:7">
      <c r="A40" s="288">
        <v>5</v>
      </c>
      <c r="B40" s="188" t="s">
        <v>330</v>
      </c>
      <c r="C40" s="188" t="s">
        <v>331</v>
      </c>
      <c r="D40" s="298">
        <v>59</v>
      </c>
      <c r="E40" s="190" t="s">
        <v>293</v>
      </c>
      <c r="F40" s="241" t="s">
        <v>336</v>
      </c>
      <c r="G40" s="189" t="s">
        <v>341</v>
      </c>
    </row>
    <row r="41" spans="1:7">
      <c r="A41" s="288">
        <v>5</v>
      </c>
      <c r="B41" s="188" t="s">
        <v>330</v>
      </c>
      <c r="C41" s="188" t="s">
        <v>331</v>
      </c>
      <c r="D41" s="298">
        <v>65</v>
      </c>
      <c r="E41" s="190" t="s">
        <v>342</v>
      </c>
      <c r="F41" s="241" t="s">
        <v>336</v>
      </c>
      <c r="G41" s="189" t="s">
        <v>343</v>
      </c>
    </row>
    <row r="42" spans="1:7">
      <c r="A42" s="288">
        <v>5</v>
      </c>
      <c r="B42" s="188" t="s">
        <v>330</v>
      </c>
      <c r="C42" s="188" t="s">
        <v>331</v>
      </c>
      <c r="D42" s="298">
        <v>60</v>
      </c>
      <c r="E42" s="190" t="s">
        <v>342</v>
      </c>
      <c r="F42" s="241" t="s">
        <v>336</v>
      </c>
      <c r="G42" s="189" t="s">
        <v>345</v>
      </c>
    </row>
    <row r="43" spans="1:7">
      <c r="A43" s="288">
        <v>5</v>
      </c>
      <c r="B43" s="188" t="s">
        <v>330</v>
      </c>
      <c r="C43" s="188" t="s">
        <v>346</v>
      </c>
      <c r="D43" s="298">
        <v>59</v>
      </c>
      <c r="E43" s="190" t="s">
        <v>293</v>
      </c>
      <c r="F43" s="241" t="s">
        <v>333</v>
      </c>
      <c r="G43" s="189" t="s">
        <v>334</v>
      </c>
    </row>
    <row r="44" spans="1:7" ht="30">
      <c r="A44" s="288">
        <v>5</v>
      </c>
      <c r="B44" s="188" t="s">
        <v>330</v>
      </c>
      <c r="C44" s="188" t="s">
        <v>346</v>
      </c>
      <c r="D44" s="298">
        <v>85</v>
      </c>
      <c r="E44" s="190" t="s">
        <v>294</v>
      </c>
      <c r="F44" s="241" t="s">
        <v>348</v>
      </c>
      <c r="G44" s="189" t="s">
        <v>334</v>
      </c>
    </row>
    <row r="45" spans="1:7">
      <c r="A45" s="288">
        <v>5</v>
      </c>
      <c r="B45" s="188" t="s">
        <v>330</v>
      </c>
      <c r="C45" s="188" t="s">
        <v>346</v>
      </c>
      <c r="D45" s="298">
        <v>80</v>
      </c>
      <c r="E45" s="190" t="s">
        <v>294</v>
      </c>
      <c r="F45" s="241" t="s">
        <v>336</v>
      </c>
      <c r="G45" s="189" t="s">
        <v>338</v>
      </c>
    </row>
    <row r="46" spans="1:7">
      <c r="A46" s="288">
        <v>5</v>
      </c>
      <c r="B46" s="188" t="s">
        <v>330</v>
      </c>
      <c r="C46" s="188" t="s">
        <v>346</v>
      </c>
      <c r="D46" s="298">
        <v>810</v>
      </c>
      <c r="E46" s="190" t="s">
        <v>293</v>
      </c>
      <c r="F46" s="241" t="s">
        <v>336</v>
      </c>
      <c r="G46" s="189" t="s">
        <v>338</v>
      </c>
    </row>
    <row r="47" spans="1:7">
      <c r="A47" s="288">
        <v>5</v>
      </c>
      <c r="B47" s="188" t="s">
        <v>330</v>
      </c>
      <c r="C47" s="188" t="s">
        <v>346</v>
      </c>
      <c r="D47" s="298">
        <v>16</v>
      </c>
      <c r="E47" s="190" t="s">
        <v>294</v>
      </c>
      <c r="F47" s="241" t="s">
        <v>336</v>
      </c>
      <c r="G47" s="189" t="s">
        <v>341</v>
      </c>
    </row>
    <row r="48" spans="1:7">
      <c r="A48" s="288">
        <v>5</v>
      </c>
      <c r="B48" s="188" t="s">
        <v>330</v>
      </c>
      <c r="C48" s="188" t="s">
        <v>346</v>
      </c>
      <c r="D48" s="298">
        <v>80</v>
      </c>
      <c r="E48" s="190" t="s">
        <v>293</v>
      </c>
      <c r="F48" s="241" t="s">
        <v>336</v>
      </c>
      <c r="G48" s="189" t="s">
        <v>343</v>
      </c>
    </row>
    <row r="49" spans="1:7">
      <c r="A49" s="288">
        <v>5</v>
      </c>
      <c r="B49" s="188" t="s">
        <v>330</v>
      </c>
      <c r="C49" s="188" t="s">
        <v>346</v>
      </c>
      <c r="D49" s="298">
        <v>85</v>
      </c>
      <c r="E49" s="190" t="s">
        <v>293</v>
      </c>
      <c r="F49" s="241" t="s">
        <v>336</v>
      </c>
      <c r="G49" s="189" t="s">
        <v>345</v>
      </c>
    </row>
    <row r="50" spans="1:7">
      <c r="A50" s="288">
        <v>6</v>
      </c>
      <c r="B50" s="188" t="s">
        <v>330</v>
      </c>
      <c r="C50" s="188" t="s">
        <v>331</v>
      </c>
      <c r="D50" s="298">
        <v>60</v>
      </c>
      <c r="E50" s="190" t="s">
        <v>293</v>
      </c>
      <c r="F50" s="241" t="s">
        <v>336</v>
      </c>
      <c r="G50" s="189" t="s">
        <v>353</v>
      </c>
    </row>
    <row r="51" spans="1:7" ht="30">
      <c r="A51" s="288">
        <v>6</v>
      </c>
      <c r="B51" s="188" t="s">
        <v>330</v>
      </c>
      <c r="C51" s="188" t="s">
        <v>331</v>
      </c>
      <c r="D51" s="298">
        <v>65</v>
      </c>
      <c r="E51" s="190" t="s">
        <v>293</v>
      </c>
      <c r="F51" s="241" t="s">
        <v>336</v>
      </c>
      <c r="G51" s="189" t="s">
        <v>354</v>
      </c>
    </row>
    <row r="52" spans="1:7">
      <c r="A52" s="288">
        <v>6</v>
      </c>
      <c r="B52" s="188" t="s">
        <v>330</v>
      </c>
      <c r="C52" s="188" t="s">
        <v>331</v>
      </c>
      <c r="D52" s="298">
        <v>820</v>
      </c>
      <c r="E52" s="190" t="s">
        <v>342</v>
      </c>
      <c r="F52" s="241" t="s">
        <v>336</v>
      </c>
      <c r="G52" s="189" t="s">
        <v>345</v>
      </c>
    </row>
    <row r="53" spans="1:7">
      <c r="A53" s="288">
        <v>6</v>
      </c>
      <c r="B53" s="188" t="s">
        <v>330</v>
      </c>
      <c r="C53" s="188" t="s">
        <v>331</v>
      </c>
      <c r="D53" s="298">
        <v>85</v>
      </c>
      <c r="E53" s="190" t="s">
        <v>342</v>
      </c>
      <c r="F53" s="241" t="s">
        <v>336</v>
      </c>
      <c r="G53" s="189" t="s">
        <v>353</v>
      </c>
    </row>
    <row r="54" spans="1:7" ht="30">
      <c r="A54" s="288">
        <v>6</v>
      </c>
      <c r="B54" s="188" t="s">
        <v>330</v>
      </c>
      <c r="C54" s="188" t="s">
        <v>331</v>
      </c>
      <c r="D54" s="298">
        <v>80</v>
      </c>
      <c r="E54" s="190" t="s">
        <v>342</v>
      </c>
      <c r="F54" s="241" t="s">
        <v>336</v>
      </c>
      <c r="G54" s="189" t="s">
        <v>354</v>
      </c>
    </row>
    <row r="55" spans="1:7">
      <c r="A55" s="288">
        <v>6</v>
      </c>
      <c r="B55" s="188" t="s">
        <v>330</v>
      </c>
      <c r="C55" s="188" t="s">
        <v>331</v>
      </c>
      <c r="D55" s="298">
        <v>810</v>
      </c>
      <c r="E55" s="190" t="s">
        <v>293</v>
      </c>
      <c r="F55" s="241" t="s">
        <v>336</v>
      </c>
      <c r="G55" s="189" t="s">
        <v>345</v>
      </c>
    </row>
    <row r="56" spans="1:7">
      <c r="A56" s="288">
        <v>7</v>
      </c>
      <c r="B56" s="188" t="s">
        <v>359</v>
      </c>
      <c r="C56" s="188" t="s">
        <v>360</v>
      </c>
      <c r="D56" s="298">
        <v>42</v>
      </c>
      <c r="E56" s="190" t="s">
        <v>293</v>
      </c>
      <c r="F56" s="241" t="s">
        <v>362</v>
      </c>
      <c r="G56" s="189" t="s">
        <v>363</v>
      </c>
    </row>
    <row r="57" spans="1:7">
      <c r="A57" s="288">
        <v>7</v>
      </c>
      <c r="B57" s="188" t="s">
        <v>359</v>
      </c>
      <c r="C57" s="188" t="s">
        <v>360</v>
      </c>
      <c r="D57" s="298">
        <v>30</v>
      </c>
      <c r="E57" s="190" t="s">
        <v>294</v>
      </c>
      <c r="F57" s="241" t="s">
        <v>365</v>
      </c>
      <c r="G57" s="189" t="s">
        <v>363</v>
      </c>
    </row>
    <row r="58" spans="1:7" ht="30">
      <c r="A58" s="288">
        <v>7</v>
      </c>
      <c r="B58" s="188" t="s">
        <v>359</v>
      </c>
      <c r="C58" s="188" t="s">
        <v>360</v>
      </c>
      <c r="D58" s="298">
        <v>42</v>
      </c>
      <c r="E58" s="190" t="s">
        <v>293</v>
      </c>
      <c r="F58" s="241" t="s">
        <v>362</v>
      </c>
      <c r="G58" s="189" t="s">
        <v>366</v>
      </c>
    </row>
    <row r="59" spans="1:7" ht="30">
      <c r="A59" s="288">
        <v>7</v>
      </c>
      <c r="B59" s="188" t="s">
        <v>359</v>
      </c>
      <c r="C59" s="188" t="s">
        <v>360</v>
      </c>
      <c r="D59" s="298">
        <v>49</v>
      </c>
      <c r="E59" s="190" t="s">
        <v>294</v>
      </c>
      <c r="F59" s="241" t="s">
        <v>362</v>
      </c>
      <c r="G59" s="189" t="s">
        <v>366</v>
      </c>
    </row>
    <row r="60" spans="1:7">
      <c r="A60" s="288">
        <v>7</v>
      </c>
      <c r="B60" s="188" t="s">
        <v>359</v>
      </c>
      <c r="C60" s="188" t="s">
        <v>373</v>
      </c>
      <c r="D60" s="298">
        <v>41</v>
      </c>
      <c r="E60" s="190" t="s">
        <v>293</v>
      </c>
      <c r="F60" s="241" t="s">
        <v>362</v>
      </c>
      <c r="G60" s="189" t="s">
        <v>363</v>
      </c>
    </row>
    <row r="61" spans="1:7">
      <c r="A61" s="288">
        <v>7</v>
      </c>
      <c r="B61" s="188" t="s">
        <v>359</v>
      </c>
      <c r="C61" s="188" t="s">
        <v>373</v>
      </c>
      <c r="D61" s="298">
        <v>30</v>
      </c>
      <c r="E61" s="190" t="s">
        <v>294</v>
      </c>
      <c r="F61" s="241" t="s">
        <v>365</v>
      </c>
      <c r="G61" s="189" t="s">
        <v>363</v>
      </c>
    </row>
    <row r="62" spans="1:7" ht="30">
      <c r="A62" s="288">
        <v>7</v>
      </c>
      <c r="B62" s="188" t="s">
        <v>359</v>
      </c>
      <c r="C62" s="188" t="s">
        <v>373</v>
      </c>
      <c r="D62" s="298">
        <v>41</v>
      </c>
      <c r="E62" s="190" t="s">
        <v>293</v>
      </c>
      <c r="F62" s="241" t="s">
        <v>362</v>
      </c>
      <c r="G62" s="189" t="s">
        <v>366</v>
      </c>
    </row>
    <row r="63" spans="1:7" ht="30">
      <c r="A63" s="288">
        <v>7</v>
      </c>
      <c r="B63" s="188" t="s">
        <v>359</v>
      </c>
      <c r="C63" s="188" t="s">
        <v>373</v>
      </c>
      <c r="D63" s="298">
        <v>49</v>
      </c>
      <c r="E63" s="190" t="s">
        <v>294</v>
      </c>
      <c r="F63" s="241" t="s">
        <v>362</v>
      </c>
      <c r="G63" s="189" t="s">
        <v>366</v>
      </c>
    </row>
    <row r="64" spans="1:7" ht="30">
      <c r="A64" s="288">
        <v>8</v>
      </c>
      <c r="B64" s="188" t="s">
        <v>359</v>
      </c>
      <c r="C64" s="188" t="s">
        <v>360</v>
      </c>
      <c r="D64" s="298">
        <v>42</v>
      </c>
      <c r="E64" s="190" t="s">
        <v>293</v>
      </c>
      <c r="F64" s="241" t="s">
        <v>362</v>
      </c>
      <c r="G64" s="189" t="s">
        <v>372</v>
      </c>
    </row>
    <row r="65" spans="1:7" ht="30">
      <c r="A65" s="288">
        <v>8</v>
      </c>
      <c r="B65" s="188" t="s">
        <v>359</v>
      </c>
      <c r="C65" s="188" t="s">
        <v>360</v>
      </c>
      <c r="D65" s="298">
        <v>49</v>
      </c>
      <c r="E65" s="190" t="s">
        <v>294</v>
      </c>
      <c r="F65" s="241" t="s">
        <v>362</v>
      </c>
      <c r="G65" s="189" t="s">
        <v>372</v>
      </c>
    </row>
    <row r="66" spans="1:7" ht="30">
      <c r="A66" s="288">
        <v>8</v>
      </c>
      <c r="B66" s="188" t="s">
        <v>359</v>
      </c>
      <c r="C66" s="188" t="s">
        <v>373</v>
      </c>
      <c r="D66" s="298">
        <v>41</v>
      </c>
      <c r="E66" s="190" t="s">
        <v>293</v>
      </c>
      <c r="F66" s="241" t="s">
        <v>362</v>
      </c>
      <c r="G66" s="189" t="s">
        <v>372</v>
      </c>
    </row>
    <row r="67" spans="1:7" ht="30">
      <c r="A67" s="288">
        <v>8</v>
      </c>
      <c r="B67" s="188" t="s">
        <v>359</v>
      </c>
      <c r="C67" s="188" t="s">
        <v>373</v>
      </c>
      <c r="D67" s="298">
        <v>49</v>
      </c>
      <c r="E67" s="190" t="s">
        <v>294</v>
      </c>
      <c r="F67" s="241" t="s">
        <v>362</v>
      </c>
      <c r="G67" s="189" t="s">
        <v>372</v>
      </c>
    </row>
    <row r="68" spans="1:7" ht="30">
      <c r="A68" s="288">
        <v>9</v>
      </c>
      <c r="B68" s="181" t="s">
        <v>290</v>
      </c>
      <c r="C68" s="181" t="s">
        <v>290</v>
      </c>
      <c r="D68" s="298">
        <v>49</v>
      </c>
      <c r="E68" s="190" t="s">
        <v>293</v>
      </c>
      <c r="F68" s="241" t="s">
        <v>380</v>
      </c>
      <c r="G68" s="189" t="s">
        <v>381</v>
      </c>
    </row>
    <row r="69" spans="1:7" ht="30">
      <c r="A69" s="288">
        <v>9</v>
      </c>
      <c r="B69" s="181" t="s">
        <v>290</v>
      </c>
      <c r="C69" s="181" t="s">
        <v>290</v>
      </c>
      <c r="D69" s="298">
        <v>30</v>
      </c>
      <c r="E69" s="190" t="s">
        <v>294</v>
      </c>
      <c r="F69" s="241" t="s">
        <v>380</v>
      </c>
      <c r="G69" s="189" t="s">
        <v>381</v>
      </c>
    </row>
    <row r="70" spans="1:7" ht="30">
      <c r="A70" s="288">
        <v>10</v>
      </c>
      <c r="B70" s="181" t="s">
        <v>290</v>
      </c>
      <c r="C70" s="181" t="s">
        <v>290</v>
      </c>
      <c r="D70" s="298">
        <v>49</v>
      </c>
      <c r="E70" s="190" t="s">
        <v>293</v>
      </c>
      <c r="F70" s="241" t="s">
        <v>380</v>
      </c>
      <c r="G70" s="189" t="s">
        <v>384</v>
      </c>
    </row>
    <row r="71" spans="1:7" ht="30">
      <c r="A71" s="288">
        <v>10</v>
      </c>
      <c r="B71" s="181" t="s">
        <v>290</v>
      </c>
      <c r="C71" s="181" t="s">
        <v>290</v>
      </c>
      <c r="D71" s="298">
        <v>30</v>
      </c>
      <c r="E71" s="190" t="s">
        <v>294</v>
      </c>
      <c r="F71" s="241" t="s">
        <v>380</v>
      </c>
      <c r="G71" s="189" t="s">
        <v>384</v>
      </c>
    </row>
    <row r="72" spans="1:7" ht="30">
      <c r="A72" s="288">
        <v>11</v>
      </c>
      <c r="B72" s="181" t="s">
        <v>290</v>
      </c>
      <c r="C72" s="181" t="s">
        <v>290</v>
      </c>
      <c r="D72" s="298">
        <v>41</v>
      </c>
      <c r="E72" s="190" t="s">
        <v>294</v>
      </c>
      <c r="F72" s="241" t="s">
        <v>362</v>
      </c>
      <c r="G72" s="189" t="s">
        <v>388</v>
      </c>
    </row>
    <row r="73" spans="1:7">
      <c r="A73" s="288">
        <v>11</v>
      </c>
      <c r="B73" s="181" t="s">
        <v>290</v>
      </c>
      <c r="C73" s="181" t="s">
        <v>290</v>
      </c>
      <c r="D73" s="298">
        <v>42</v>
      </c>
      <c r="E73" s="190" t="s">
        <v>293</v>
      </c>
      <c r="F73" s="241" t="s">
        <v>362</v>
      </c>
      <c r="G73" s="189" t="s">
        <v>389</v>
      </c>
    </row>
    <row r="74" spans="1:7">
      <c r="A74" s="288">
        <v>11</v>
      </c>
      <c r="B74" s="181" t="s">
        <v>290</v>
      </c>
      <c r="C74" s="181" t="s">
        <v>290</v>
      </c>
      <c r="D74" s="298">
        <v>46</v>
      </c>
      <c r="E74" s="190" t="s">
        <v>293</v>
      </c>
      <c r="F74" s="241" t="s">
        <v>362</v>
      </c>
      <c r="G74" s="189" t="s">
        <v>391</v>
      </c>
    </row>
    <row r="75" spans="1:7">
      <c r="A75" s="288">
        <v>11</v>
      </c>
      <c r="B75" s="181" t="s">
        <v>290</v>
      </c>
      <c r="C75" s="181" t="s">
        <v>290</v>
      </c>
      <c r="D75" s="298">
        <v>46</v>
      </c>
      <c r="E75" s="190" t="s">
        <v>293</v>
      </c>
      <c r="F75" s="241" t="s">
        <v>362</v>
      </c>
      <c r="G75" s="189" t="s">
        <v>392</v>
      </c>
    </row>
    <row r="76" spans="1:7">
      <c r="A76" s="288">
        <v>12</v>
      </c>
      <c r="B76" s="181" t="s">
        <v>290</v>
      </c>
      <c r="C76" s="181" t="s">
        <v>290</v>
      </c>
      <c r="D76" s="298">
        <v>42</v>
      </c>
      <c r="E76" s="190" t="s">
        <v>294</v>
      </c>
      <c r="F76" s="241" t="s">
        <v>362</v>
      </c>
      <c r="G76" s="189" t="s">
        <v>396</v>
      </c>
    </row>
    <row r="77" spans="1:7">
      <c r="A77" s="288">
        <v>12</v>
      </c>
      <c r="B77" s="181" t="s">
        <v>290</v>
      </c>
      <c r="C77" s="181" t="s">
        <v>290</v>
      </c>
      <c r="D77" s="298">
        <v>43</v>
      </c>
      <c r="E77" s="190" t="s">
        <v>293</v>
      </c>
      <c r="F77" s="241" t="s">
        <v>362</v>
      </c>
      <c r="G77" s="189" t="s">
        <v>396</v>
      </c>
    </row>
    <row r="78" spans="1:7">
      <c r="A78" s="288">
        <v>13</v>
      </c>
      <c r="B78" s="181" t="s">
        <v>290</v>
      </c>
      <c r="C78" s="181" t="s">
        <v>290</v>
      </c>
      <c r="D78" s="298">
        <v>43</v>
      </c>
      <c r="E78" s="190" t="s">
        <v>294</v>
      </c>
      <c r="F78" s="241" t="s">
        <v>362</v>
      </c>
      <c r="G78" s="189" t="s">
        <v>396</v>
      </c>
    </row>
    <row r="79" spans="1:7">
      <c r="A79" s="288">
        <v>13</v>
      </c>
      <c r="B79" s="181" t="s">
        <v>290</v>
      </c>
      <c r="C79" s="181" t="s">
        <v>290</v>
      </c>
      <c r="D79" s="298">
        <v>44</v>
      </c>
      <c r="E79" s="190" t="s">
        <v>293</v>
      </c>
      <c r="F79" s="241" t="s">
        <v>362</v>
      </c>
      <c r="G79" s="189" t="s">
        <v>396</v>
      </c>
    </row>
    <row r="80" spans="1:7">
      <c r="A80" s="288">
        <v>14</v>
      </c>
      <c r="B80" s="181" t="s">
        <v>290</v>
      </c>
      <c r="C80" s="181" t="s">
        <v>290</v>
      </c>
      <c r="D80" s="298">
        <v>44</v>
      </c>
      <c r="E80" s="190" t="s">
        <v>294</v>
      </c>
      <c r="F80" s="241" t="s">
        <v>362</v>
      </c>
      <c r="G80" s="189" t="s">
        <v>396</v>
      </c>
    </row>
    <row r="81" spans="1:7">
      <c r="A81" s="288">
        <v>14</v>
      </c>
      <c r="B81" s="181" t="s">
        <v>290</v>
      </c>
      <c r="C81" s="181" t="s">
        <v>290</v>
      </c>
      <c r="D81" s="298">
        <v>45</v>
      </c>
      <c r="E81" s="190" t="s">
        <v>293</v>
      </c>
      <c r="F81" s="241" t="s">
        <v>362</v>
      </c>
      <c r="G81" s="189" t="s">
        <v>396</v>
      </c>
    </row>
    <row r="82" spans="1:7">
      <c r="A82" s="288">
        <v>15</v>
      </c>
      <c r="B82" s="181" t="s">
        <v>290</v>
      </c>
      <c r="C82" s="181" t="s">
        <v>290</v>
      </c>
      <c r="D82" s="298">
        <v>45</v>
      </c>
      <c r="E82" s="190" t="s">
        <v>294</v>
      </c>
      <c r="F82" s="241" t="s">
        <v>362</v>
      </c>
      <c r="G82" s="189" t="s">
        <v>396</v>
      </c>
    </row>
    <row r="83" spans="1:7" ht="45">
      <c r="A83" s="288">
        <v>15</v>
      </c>
      <c r="B83" s="181" t="s">
        <v>290</v>
      </c>
      <c r="C83" s="181" t="s">
        <v>290</v>
      </c>
      <c r="D83" s="298">
        <v>321</v>
      </c>
      <c r="E83" s="190" t="s">
        <v>293</v>
      </c>
      <c r="F83" s="241" t="s">
        <v>362</v>
      </c>
      <c r="G83" s="189" t="s">
        <v>409</v>
      </c>
    </row>
    <row r="84" spans="1:7" ht="45">
      <c r="A84" s="288">
        <v>15</v>
      </c>
      <c r="B84" s="181" t="s">
        <v>290</v>
      </c>
      <c r="C84" s="181" t="s">
        <v>290</v>
      </c>
      <c r="D84" s="298">
        <v>322</v>
      </c>
      <c r="E84" s="190" t="s">
        <v>293</v>
      </c>
      <c r="F84" s="241" t="s">
        <v>362</v>
      </c>
      <c r="G84" s="189" t="s">
        <v>411</v>
      </c>
    </row>
    <row r="85" spans="1:7">
      <c r="A85" s="288">
        <v>16</v>
      </c>
      <c r="B85" s="181" t="s">
        <v>290</v>
      </c>
      <c r="C85" s="181" t="s">
        <v>290</v>
      </c>
      <c r="D85" s="298">
        <v>44</v>
      </c>
      <c r="E85" s="190" t="s">
        <v>294</v>
      </c>
      <c r="F85" s="241" t="s">
        <v>362</v>
      </c>
      <c r="G85" s="189" t="s">
        <v>396</v>
      </c>
    </row>
    <row r="86" spans="1:7" ht="45">
      <c r="A86" s="288">
        <v>16</v>
      </c>
      <c r="B86" s="181" t="s">
        <v>290</v>
      </c>
      <c r="C86" s="181" t="s">
        <v>290</v>
      </c>
      <c r="D86" s="298">
        <v>321</v>
      </c>
      <c r="E86" s="190" t="s">
        <v>293</v>
      </c>
      <c r="F86" s="241" t="s">
        <v>362</v>
      </c>
      <c r="G86" s="189" t="s">
        <v>409</v>
      </c>
    </row>
    <row r="87" spans="1:7" ht="45">
      <c r="A87" s="288">
        <v>16</v>
      </c>
      <c r="B87" s="181" t="s">
        <v>290</v>
      </c>
      <c r="C87" s="181" t="s">
        <v>290</v>
      </c>
      <c r="D87" s="298">
        <v>322</v>
      </c>
      <c r="E87" s="190" t="s">
        <v>293</v>
      </c>
      <c r="F87" s="241" t="s">
        <v>362</v>
      </c>
      <c r="G87" s="189" t="s">
        <v>411</v>
      </c>
    </row>
    <row r="88" spans="1:7">
      <c r="A88" s="288">
        <v>17</v>
      </c>
      <c r="B88" s="181" t="s">
        <v>290</v>
      </c>
      <c r="C88" s="181" t="s">
        <v>290</v>
      </c>
      <c r="D88" s="298">
        <v>45</v>
      </c>
      <c r="E88" s="190" t="s">
        <v>294</v>
      </c>
      <c r="F88" s="241" t="s">
        <v>362</v>
      </c>
      <c r="G88" s="189" t="s">
        <v>396</v>
      </c>
    </row>
    <row r="89" spans="1:7">
      <c r="A89" s="288">
        <v>17</v>
      </c>
      <c r="B89" s="181" t="s">
        <v>290</v>
      </c>
      <c r="C89" s="181" t="s">
        <v>290</v>
      </c>
      <c r="D89" s="298">
        <v>42</v>
      </c>
      <c r="E89" s="190" t="s">
        <v>293</v>
      </c>
      <c r="F89" s="241" t="s">
        <v>416</v>
      </c>
      <c r="G89" s="189" t="s">
        <v>396</v>
      </c>
    </row>
    <row r="90" spans="1:7">
      <c r="A90" s="288">
        <v>18</v>
      </c>
      <c r="B90" s="181" t="s">
        <v>290</v>
      </c>
      <c r="C90" s="181" t="s">
        <v>290</v>
      </c>
      <c r="D90" s="298">
        <v>44</v>
      </c>
      <c r="E90" s="190" t="s">
        <v>294</v>
      </c>
      <c r="F90" s="241" t="s">
        <v>362</v>
      </c>
      <c r="G90" s="189" t="s">
        <v>396</v>
      </c>
    </row>
    <row r="91" spans="1:7">
      <c r="A91" s="288">
        <v>18</v>
      </c>
      <c r="B91" s="181" t="s">
        <v>290</v>
      </c>
      <c r="C91" s="181" t="s">
        <v>290</v>
      </c>
      <c r="D91" s="298">
        <v>42</v>
      </c>
      <c r="E91" s="190" t="s">
        <v>293</v>
      </c>
      <c r="F91" s="241" t="s">
        <v>416</v>
      </c>
      <c r="G91" s="189" t="s">
        <v>396</v>
      </c>
    </row>
    <row r="92" spans="1:7">
      <c r="A92" s="288">
        <v>19</v>
      </c>
      <c r="B92" s="181" t="s">
        <v>290</v>
      </c>
      <c r="C92" s="181" t="s">
        <v>290</v>
      </c>
      <c r="D92" s="298">
        <v>45</v>
      </c>
      <c r="E92" s="190" t="s">
        <v>294</v>
      </c>
      <c r="F92" s="241" t="s">
        <v>362</v>
      </c>
      <c r="G92" s="189" t="s">
        <v>396</v>
      </c>
    </row>
    <row r="93" spans="1:7">
      <c r="A93" s="288">
        <v>19</v>
      </c>
      <c r="B93" s="181" t="s">
        <v>290</v>
      </c>
      <c r="C93" s="181" t="s">
        <v>290</v>
      </c>
      <c r="D93" s="298">
        <v>47</v>
      </c>
      <c r="E93" s="190" t="s">
        <v>293</v>
      </c>
      <c r="F93" s="241" t="s">
        <v>416</v>
      </c>
      <c r="G93" s="189" t="s">
        <v>396</v>
      </c>
    </row>
    <row r="94" spans="1:7">
      <c r="A94" s="288">
        <v>20</v>
      </c>
      <c r="B94" s="181" t="s">
        <v>290</v>
      </c>
      <c r="C94" s="181" t="s">
        <v>290</v>
      </c>
      <c r="D94" s="298">
        <v>42</v>
      </c>
      <c r="E94" s="190" t="s">
        <v>294</v>
      </c>
      <c r="F94" s="241" t="s">
        <v>362</v>
      </c>
      <c r="G94" s="189" t="s">
        <v>396</v>
      </c>
    </row>
    <row r="95" spans="1:7">
      <c r="A95" s="288">
        <v>20</v>
      </c>
      <c r="B95" s="181" t="s">
        <v>290</v>
      </c>
      <c r="C95" s="181" t="s">
        <v>290</v>
      </c>
      <c r="D95" s="298">
        <v>44</v>
      </c>
      <c r="E95" s="190" t="s">
        <v>293</v>
      </c>
      <c r="F95" s="241" t="s">
        <v>362</v>
      </c>
      <c r="G95" s="189" t="s">
        <v>396</v>
      </c>
    </row>
    <row r="96" spans="1:7">
      <c r="A96" s="288">
        <v>21</v>
      </c>
      <c r="B96" s="181" t="s">
        <v>290</v>
      </c>
      <c r="C96" s="181" t="s">
        <v>290</v>
      </c>
      <c r="D96" s="298">
        <v>44</v>
      </c>
      <c r="E96" s="190" t="s">
        <v>294</v>
      </c>
      <c r="F96" s="241" t="s">
        <v>362</v>
      </c>
      <c r="G96" s="189" t="s">
        <v>396</v>
      </c>
    </row>
    <row r="97" spans="1:7">
      <c r="A97" s="288">
        <v>21</v>
      </c>
      <c r="B97" s="181" t="s">
        <v>290</v>
      </c>
      <c r="C97" s="181" t="s">
        <v>290</v>
      </c>
      <c r="D97" s="298">
        <v>45</v>
      </c>
      <c r="E97" s="190" t="s">
        <v>293</v>
      </c>
      <c r="F97" s="241" t="s">
        <v>362</v>
      </c>
      <c r="G97" s="189" t="s">
        <v>396</v>
      </c>
    </row>
    <row r="98" spans="1:7">
      <c r="A98" s="288">
        <v>22</v>
      </c>
      <c r="B98" s="181" t="s">
        <v>290</v>
      </c>
      <c r="C98" s="181" t="s">
        <v>290</v>
      </c>
      <c r="D98" s="298">
        <v>45</v>
      </c>
      <c r="E98" s="190" t="s">
        <v>294</v>
      </c>
      <c r="F98" s="241" t="s">
        <v>362</v>
      </c>
      <c r="G98" s="189" t="s">
        <v>425</v>
      </c>
    </row>
    <row r="99" spans="1:7" ht="45">
      <c r="A99" s="288">
        <v>22</v>
      </c>
      <c r="B99" s="181" t="s">
        <v>290</v>
      </c>
      <c r="C99" s="181" t="s">
        <v>290</v>
      </c>
      <c r="D99" s="298">
        <v>321</v>
      </c>
      <c r="E99" s="190" t="s">
        <v>293</v>
      </c>
      <c r="F99" s="241" t="s">
        <v>362</v>
      </c>
      <c r="G99" s="189" t="s">
        <v>409</v>
      </c>
    </row>
    <row r="100" spans="1:7" ht="45">
      <c r="A100" s="288">
        <v>22</v>
      </c>
      <c r="B100" s="181" t="s">
        <v>290</v>
      </c>
      <c r="C100" s="181" t="s">
        <v>290</v>
      </c>
      <c r="D100" s="298">
        <v>322</v>
      </c>
      <c r="E100" s="190" t="s">
        <v>293</v>
      </c>
      <c r="F100" s="241" t="s">
        <v>362</v>
      </c>
      <c r="G100" s="189" t="s">
        <v>411</v>
      </c>
    </row>
    <row r="101" spans="1:7" ht="30">
      <c r="A101" s="288">
        <v>22</v>
      </c>
      <c r="B101" s="181" t="s">
        <v>290</v>
      </c>
      <c r="C101" s="181" t="s">
        <v>290</v>
      </c>
      <c r="D101" s="298">
        <v>45</v>
      </c>
      <c r="E101" s="190" t="s">
        <v>294</v>
      </c>
      <c r="F101" s="241" t="s">
        <v>362</v>
      </c>
      <c r="G101" s="189" t="s">
        <v>426</v>
      </c>
    </row>
    <row r="102" spans="1:7" ht="30">
      <c r="A102" s="288">
        <v>22</v>
      </c>
      <c r="B102" s="181" t="s">
        <v>290</v>
      </c>
      <c r="C102" s="181" t="s">
        <v>290</v>
      </c>
      <c r="D102" s="298">
        <v>42</v>
      </c>
      <c r="E102" s="190" t="s">
        <v>293</v>
      </c>
      <c r="F102" s="241" t="s">
        <v>362</v>
      </c>
      <c r="G102" s="189" t="s">
        <v>426</v>
      </c>
    </row>
    <row r="103" spans="1:7">
      <c r="A103" s="288">
        <v>22</v>
      </c>
      <c r="B103" s="181" t="s">
        <v>290</v>
      </c>
      <c r="C103" s="181" t="s">
        <v>290</v>
      </c>
      <c r="D103" s="298">
        <v>45</v>
      </c>
      <c r="E103" s="190" t="s">
        <v>294</v>
      </c>
      <c r="F103" s="241" t="s">
        <v>362</v>
      </c>
      <c r="G103" s="189" t="s">
        <v>427</v>
      </c>
    </row>
    <row r="104" spans="1:7">
      <c r="A104" s="288">
        <v>22</v>
      </c>
      <c r="B104" s="181" t="s">
        <v>290</v>
      </c>
      <c r="C104" s="181" t="s">
        <v>290</v>
      </c>
      <c r="D104" s="298">
        <v>47</v>
      </c>
      <c r="E104" s="190" t="s">
        <v>293</v>
      </c>
      <c r="F104" s="241" t="s">
        <v>362</v>
      </c>
      <c r="G104" s="189" t="s">
        <v>427</v>
      </c>
    </row>
    <row r="105" spans="1:7">
      <c r="A105" s="288">
        <v>23</v>
      </c>
      <c r="B105" s="181" t="s">
        <v>290</v>
      </c>
      <c r="C105" s="181" t="s">
        <v>290</v>
      </c>
      <c r="D105" s="298">
        <v>42</v>
      </c>
      <c r="E105" s="190" t="s">
        <v>294</v>
      </c>
      <c r="F105" s="241" t="s">
        <v>362</v>
      </c>
      <c r="G105" s="189" t="s">
        <v>396</v>
      </c>
    </row>
    <row r="106" spans="1:7">
      <c r="A106" s="288">
        <v>23</v>
      </c>
      <c r="B106" s="181" t="s">
        <v>290</v>
      </c>
      <c r="C106" s="181" t="s">
        <v>290</v>
      </c>
      <c r="D106" s="298">
        <v>44</v>
      </c>
      <c r="E106" s="190" t="s">
        <v>293</v>
      </c>
      <c r="F106" s="241" t="s">
        <v>362</v>
      </c>
      <c r="G106" s="189" t="s">
        <v>396</v>
      </c>
    </row>
    <row r="107" spans="1:7">
      <c r="A107" s="288">
        <v>24</v>
      </c>
      <c r="B107" s="181" t="s">
        <v>290</v>
      </c>
      <c r="C107" s="181" t="s">
        <v>290</v>
      </c>
      <c r="D107" s="298">
        <v>45</v>
      </c>
      <c r="E107" s="190" t="s">
        <v>294</v>
      </c>
      <c r="F107" s="241" t="s">
        <v>433</v>
      </c>
      <c r="G107" s="189" t="s">
        <v>425</v>
      </c>
    </row>
    <row r="108" spans="1:7" ht="45">
      <c r="A108" s="288">
        <v>24</v>
      </c>
      <c r="B108" s="181" t="s">
        <v>290</v>
      </c>
      <c r="C108" s="181" t="s">
        <v>290</v>
      </c>
      <c r="D108" s="298">
        <v>321</v>
      </c>
      <c r="E108" s="190" t="s">
        <v>293</v>
      </c>
      <c r="F108" s="241" t="s">
        <v>433</v>
      </c>
      <c r="G108" s="189" t="s">
        <v>409</v>
      </c>
    </row>
    <row r="109" spans="1:7" ht="45">
      <c r="A109" s="288">
        <v>24</v>
      </c>
      <c r="B109" s="181" t="s">
        <v>290</v>
      </c>
      <c r="C109" s="181" t="s">
        <v>290</v>
      </c>
      <c r="D109" s="298">
        <v>322</v>
      </c>
      <c r="E109" s="190" t="s">
        <v>293</v>
      </c>
      <c r="F109" s="241" t="s">
        <v>433</v>
      </c>
      <c r="G109" s="189" t="s">
        <v>411</v>
      </c>
    </row>
    <row r="110" spans="1:7">
      <c r="A110" s="288">
        <v>25</v>
      </c>
      <c r="B110" s="218" t="s">
        <v>439</v>
      </c>
      <c r="C110" s="218" t="s">
        <v>440</v>
      </c>
      <c r="D110" s="298">
        <v>42</v>
      </c>
      <c r="E110" s="190" t="s">
        <v>294</v>
      </c>
      <c r="F110" s="241" t="s">
        <v>416</v>
      </c>
      <c r="G110" s="189" t="s">
        <v>396</v>
      </c>
    </row>
    <row r="111" spans="1:7">
      <c r="A111" s="288">
        <v>25</v>
      </c>
      <c r="B111" s="181" t="s">
        <v>439</v>
      </c>
      <c r="C111" s="181" t="s">
        <v>440</v>
      </c>
      <c r="D111" s="298">
        <v>44</v>
      </c>
      <c r="E111" s="190" t="s">
        <v>293</v>
      </c>
      <c r="F111" s="241" t="s">
        <v>416</v>
      </c>
      <c r="G111" s="189" t="s">
        <v>396</v>
      </c>
    </row>
    <row r="112" spans="1:7">
      <c r="A112" s="288">
        <v>26</v>
      </c>
      <c r="B112" s="181" t="s">
        <v>439</v>
      </c>
      <c r="C112" s="181" t="s">
        <v>440</v>
      </c>
      <c r="D112" s="298">
        <v>44</v>
      </c>
      <c r="E112" s="190" t="s">
        <v>294</v>
      </c>
      <c r="F112" s="241" t="s">
        <v>416</v>
      </c>
      <c r="G112" s="189" t="s">
        <v>396</v>
      </c>
    </row>
    <row r="113" spans="1:7">
      <c r="A113" s="288">
        <v>26</v>
      </c>
      <c r="B113" s="181" t="s">
        <v>439</v>
      </c>
      <c r="C113" s="181" t="s">
        <v>440</v>
      </c>
      <c r="D113" s="298">
        <v>45</v>
      </c>
      <c r="E113" s="190" t="s">
        <v>293</v>
      </c>
      <c r="F113" s="241" t="s">
        <v>416</v>
      </c>
      <c r="G113" s="189" t="s">
        <v>396</v>
      </c>
    </row>
    <row r="114" spans="1:7">
      <c r="A114" s="288">
        <v>27</v>
      </c>
      <c r="B114" s="181" t="s">
        <v>439</v>
      </c>
      <c r="C114" s="181" t="s">
        <v>440</v>
      </c>
      <c r="D114" s="298">
        <v>45</v>
      </c>
      <c r="E114" s="190" t="s">
        <v>294</v>
      </c>
      <c r="F114" s="241" t="s">
        <v>416</v>
      </c>
      <c r="G114" s="189" t="s">
        <v>396</v>
      </c>
    </row>
    <row r="115" spans="1:7" ht="45">
      <c r="A115" s="288">
        <v>27</v>
      </c>
      <c r="B115" s="181" t="s">
        <v>439</v>
      </c>
      <c r="C115" s="181" t="s">
        <v>440</v>
      </c>
      <c r="D115" s="298">
        <v>321</v>
      </c>
      <c r="E115" s="190" t="s">
        <v>293</v>
      </c>
      <c r="F115" s="241" t="s">
        <v>416</v>
      </c>
      <c r="G115" s="189" t="s">
        <v>409</v>
      </c>
    </row>
    <row r="116" spans="1:7" ht="45">
      <c r="A116" s="288">
        <v>27</v>
      </c>
      <c r="B116" s="181" t="s">
        <v>439</v>
      </c>
      <c r="C116" s="181" t="s">
        <v>440</v>
      </c>
      <c r="D116" s="298">
        <v>322</v>
      </c>
      <c r="E116" s="190" t="s">
        <v>293</v>
      </c>
      <c r="F116" s="241" t="s">
        <v>416</v>
      </c>
      <c r="G116" s="189" t="s">
        <v>411</v>
      </c>
    </row>
    <row r="117" spans="1:7">
      <c r="A117" s="288">
        <v>28</v>
      </c>
      <c r="B117" s="181" t="s">
        <v>439</v>
      </c>
      <c r="C117" s="181" t="s">
        <v>440</v>
      </c>
      <c r="D117" s="298">
        <v>44</v>
      </c>
      <c r="E117" s="190" t="s">
        <v>294</v>
      </c>
      <c r="F117" s="241" t="s">
        <v>416</v>
      </c>
      <c r="G117" s="189" t="s">
        <v>396</v>
      </c>
    </row>
    <row r="118" spans="1:7" ht="45">
      <c r="A118" s="288">
        <v>28</v>
      </c>
      <c r="B118" s="218" t="s">
        <v>439</v>
      </c>
      <c r="C118" s="181" t="s">
        <v>440</v>
      </c>
      <c r="D118" s="298">
        <v>321</v>
      </c>
      <c r="E118" s="190" t="s">
        <v>293</v>
      </c>
      <c r="F118" s="241" t="s">
        <v>416</v>
      </c>
      <c r="G118" s="189" t="s">
        <v>409</v>
      </c>
    </row>
    <row r="119" spans="1:7" ht="45">
      <c r="A119" s="288">
        <v>28</v>
      </c>
      <c r="B119" s="181" t="s">
        <v>439</v>
      </c>
      <c r="C119" s="181" t="s">
        <v>440</v>
      </c>
      <c r="D119" s="298">
        <v>322</v>
      </c>
      <c r="E119" s="190" t="s">
        <v>293</v>
      </c>
      <c r="F119" s="241" t="s">
        <v>416</v>
      </c>
      <c r="G119" s="189" t="s">
        <v>411</v>
      </c>
    </row>
    <row r="120" spans="1:7">
      <c r="A120" s="288">
        <v>29</v>
      </c>
      <c r="B120" s="181" t="s">
        <v>439</v>
      </c>
      <c r="C120" s="181" t="s">
        <v>440</v>
      </c>
      <c r="D120" s="298">
        <v>45</v>
      </c>
      <c r="E120" s="190" t="s">
        <v>294</v>
      </c>
      <c r="F120" s="241" t="s">
        <v>416</v>
      </c>
      <c r="G120" s="189" t="s">
        <v>396</v>
      </c>
    </row>
    <row r="121" spans="1:7">
      <c r="A121" s="288">
        <v>29</v>
      </c>
      <c r="B121" s="181" t="s">
        <v>439</v>
      </c>
      <c r="C121" s="181" t="s">
        <v>440</v>
      </c>
      <c r="D121" s="298">
        <v>42</v>
      </c>
      <c r="E121" s="190" t="s">
        <v>293</v>
      </c>
      <c r="F121" s="241" t="s">
        <v>416</v>
      </c>
      <c r="G121" s="189" t="s">
        <v>396</v>
      </c>
    </row>
    <row r="122" spans="1:7">
      <c r="A122" s="288">
        <v>30</v>
      </c>
      <c r="B122" s="181" t="s">
        <v>439</v>
      </c>
      <c r="C122" s="181" t="s">
        <v>440</v>
      </c>
      <c r="D122" s="298">
        <v>44</v>
      </c>
      <c r="E122" s="190" t="s">
        <v>294</v>
      </c>
      <c r="F122" s="241" t="s">
        <v>416</v>
      </c>
      <c r="G122" s="189" t="s">
        <v>396</v>
      </c>
    </row>
    <row r="123" spans="1:7">
      <c r="A123" s="288">
        <v>30</v>
      </c>
      <c r="B123" s="181" t="s">
        <v>439</v>
      </c>
      <c r="C123" s="181" t="s">
        <v>440</v>
      </c>
      <c r="D123" s="298">
        <v>42</v>
      </c>
      <c r="E123" s="190" t="s">
        <v>293</v>
      </c>
      <c r="F123" s="241" t="s">
        <v>416</v>
      </c>
      <c r="G123" s="189" t="s">
        <v>396</v>
      </c>
    </row>
    <row r="124" spans="1:7">
      <c r="A124" s="288">
        <v>31</v>
      </c>
      <c r="B124" s="181" t="s">
        <v>439</v>
      </c>
      <c r="C124" s="181" t="s">
        <v>440</v>
      </c>
      <c r="D124" s="298">
        <v>45</v>
      </c>
      <c r="E124" s="190" t="s">
        <v>294</v>
      </c>
      <c r="F124" s="241" t="s">
        <v>416</v>
      </c>
      <c r="G124" s="189" t="s">
        <v>396</v>
      </c>
    </row>
    <row r="125" spans="1:7">
      <c r="A125" s="288">
        <v>31</v>
      </c>
      <c r="B125" s="181" t="s">
        <v>439</v>
      </c>
      <c r="C125" s="181" t="s">
        <v>440</v>
      </c>
      <c r="D125" s="298">
        <v>47</v>
      </c>
      <c r="E125" s="190" t="s">
        <v>293</v>
      </c>
      <c r="F125" s="241" t="s">
        <v>416</v>
      </c>
      <c r="G125" s="189" t="s">
        <v>396</v>
      </c>
    </row>
    <row r="126" spans="1:7">
      <c r="A126" s="288">
        <v>32</v>
      </c>
      <c r="B126" s="181" t="s">
        <v>446</v>
      </c>
      <c r="C126" s="181" t="s">
        <v>447</v>
      </c>
      <c r="D126" s="298">
        <v>42</v>
      </c>
      <c r="E126" s="190" t="s">
        <v>294</v>
      </c>
      <c r="F126" s="241" t="s">
        <v>362</v>
      </c>
      <c r="G126" s="189" t="s">
        <v>448</v>
      </c>
    </row>
    <row r="127" spans="1:7" ht="30">
      <c r="A127" s="288">
        <v>32</v>
      </c>
      <c r="B127" s="181" t="s">
        <v>446</v>
      </c>
      <c r="C127" s="181" t="s">
        <v>447</v>
      </c>
      <c r="D127" s="298">
        <v>331</v>
      </c>
      <c r="E127" s="190" t="s">
        <v>293</v>
      </c>
      <c r="F127" s="241" t="s">
        <v>362</v>
      </c>
      <c r="G127" s="189" t="s">
        <v>450</v>
      </c>
    </row>
    <row r="128" spans="1:7">
      <c r="A128" s="288">
        <v>32</v>
      </c>
      <c r="B128" s="181" t="s">
        <v>446</v>
      </c>
      <c r="C128" s="181" t="s">
        <v>447</v>
      </c>
      <c r="D128" s="298">
        <v>332</v>
      </c>
      <c r="E128" s="190" t="s">
        <v>293</v>
      </c>
      <c r="F128" s="241" t="s">
        <v>362</v>
      </c>
      <c r="G128" s="189" t="s">
        <v>452</v>
      </c>
    </row>
    <row r="129" spans="1:7">
      <c r="A129" s="288">
        <v>33</v>
      </c>
      <c r="B129" s="181" t="s">
        <v>453</v>
      </c>
      <c r="C129" s="181" t="s">
        <v>454</v>
      </c>
      <c r="D129" s="298">
        <v>30</v>
      </c>
      <c r="E129" s="190" t="s">
        <v>293</v>
      </c>
      <c r="F129" s="241" t="s">
        <v>160</v>
      </c>
      <c r="G129" s="189" t="s">
        <v>456</v>
      </c>
    </row>
    <row r="130" spans="1:7">
      <c r="A130" s="288">
        <v>33</v>
      </c>
      <c r="B130" s="181" t="s">
        <v>453</v>
      </c>
      <c r="C130" s="181" t="s">
        <v>440</v>
      </c>
      <c r="D130" s="298">
        <v>58</v>
      </c>
      <c r="E130" s="190" t="s">
        <v>293</v>
      </c>
      <c r="F130" s="241" t="s">
        <v>160</v>
      </c>
      <c r="G130" s="189" t="s">
        <v>456</v>
      </c>
    </row>
    <row r="131" spans="1:7">
      <c r="A131" s="288">
        <v>33</v>
      </c>
      <c r="B131" s="181" t="s">
        <v>458</v>
      </c>
      <c r="C131" s="181" t="s">
        <v>454</v>
      </c>
      <c r="D131" s="298">
        <v>210</v>
      </c>
      <c r="E131" s="190" t="s">
        <v>294</v>
      </c>
      <c r="F131" s="241" t="s">
        <v>160</v>
      </c>
      <c r="G131" s="189" t="s">
        <v>460</v>
      </c>
    </row>
    <row r="132" spans="1:7">
      <c r="A132" s="288">
        <v>33</v>
      </c>
      <c r="B132" s="181" t="s">
        <v>458</v>
      </c>
      <c r="C132" s="181" t="s">
        <v>440</v>
      </c>
      <c r="D132" s="298">
        <v>230</v>
      </c>
      <c r="E132" s="190" t="s">
        <v>294</v>
      </c>
      <c r="F132" s="241" t="s">
        <v>160</v>
      </c>
      <c r="G132" s="189" t="s">
        <v>460</v>
      </c>
    </row>
    <row r="133" spans="1:7">
      <c r="A133" s="288">
        <v>33</v>
      </c>
      <c r="B133" s="218" t="s">
        <v>290</v>
      </c>
      <c r="C133" s="218" t="s">
        <v>290</v>
      </c>
      <c r="D133" s="298">
        <v>220</v>
      </c>
      <c r="E133" s="190" t="s">
        <v>293</v>
      </c>
      <c r="F133" s="241" t="s">
        <v>160</v>
      </c>
      <c r="G133" s="189" t="s">
        <v>463</v>
      </c>
    </row>
    <row r="134" spans="1:7">
      <c r="A134" s="288">
        <v>34</v>
      </c>
      <c r="B134" s="181" t="s">
        <v>453</v>
      </c>
      <c r="C134" s="181" t="s">
        <v>454</v>
      </c>
      <c r="D134" s="298">
        <v>30</v>
      </c>
      <c r="E134" s="190" t="s">
        <v>293</v>
      </c>
      <c r="F134" s="241" t="s">
        <v>160</v>
      </c>
      <c r="G134" s="189" t="s">
        <v>456</v>
      </c>
    </row>
    <row r="135" spans="1:7">
      <c r="A135" s="288">
        <v>34</v>
      </c>
      <c r="B135" s="181" t="s">
        <v>453</v>
      </c>
      <c r="C135" s="181" t="s">
        <v>440</v>
      </c>
      <c r="D135" s="298">
        <v>58</v>
      </c>
      <c r="E135" s="190" t="s">
        <v>293</v>
      </c>
      <c r="F135" s="241" t="s">
        <v>160</v>
      </c>
      <c r="G135" s="189" t="s">
        <v>456</v>
      </c>
    </row>
    <row r="136" spans="1:7">
      <c r="A136" s="288">
        <v>34</v>
      </c>
      <c r="B136" s="181" t="s">
        <v>458</v>
      </c>
      <c r="C136" s="181" t="s">
        <v>454</v>
      </c>
      <c r="D136" s="298">
        <v>210</v>
      </c>
      <c r="E136" s="190" t="s">
        <v>294</v>
      </c>
      <c r="F136" s="241" t="s">
        <v>160</v>
      </c>
      <c r="G136" s="189" t="s">
        <v>460</v>
      </c>
    </row>
    <row r="137" spans="1:7">
      <c r="A137" s="288">
        <v>34</v>
      </c>
      <c r="B137" s="181" t="s">
        <v>458</v>
      </c>
      <c r="C137" s="181" t="s">
        <v>440</v>
      </c>
      <c r="D137" s="298">
        <v>230</v>
      </c>
      <c r="E137" s="190" t="s">
        <v>294</v>
      </c>
      <c r="F137" s="241" t="s">
        <v>160</v>
      </c>
      <c r="G137" s="189" t="s">
        <v>460</v>
      </c>
    </row>
    <row r="138" spans="1:7">
      <c r="A138" s="288">
        <v>34</v>
      </c>
      <c r="B138" s="218" t="s">
        <v>290</v>
      </c>
      <c r="C138" s="218" t="s">
        <v>290</v>
      </c>
      <c r="D138" s="298">
        <v>220</v>
      </c>
      <c r="E138" s="190" t="s">
        <v>293</v>
      </c>
      <c r="F138" s="241" t="s">
        <v>160</v>
      </c>
      <c r="G138" s="189" t="s">
        <v>463</v>
      </c>
    </row>
    <row r="139" spans="1:7">
      <c r="A139" s="288">
        <v>35</v>
      </c>
      <c r="B139" s="181" t="s">
        <v>453</v>
      </c>
      <c r="C139" s="181" t="s">
        <v>454</v>
      </c>
      <c r="D139" s="298">
        <v>30</v>
      </c>
      <c r="E139" s="190" t="s">
        <v>293</v>
      </c>
      <c r="F139" s="241" t="s">
        <v>160</v>
      </c>
      <c r="G139" s="189" t="s">
        <v>456</v>
      </c>
    </row>
    <row r="140" spans="1:7">
      <c r="A140" s="288">
        <v>35</v>
      </c>
      <c r="B140" s="181" t="s">
        <v>453</v>
      </c>
      <c r="C140" s="181" t="s">
        <v>440</v>
      </c>
      <c r="D140" s="298">
        <v>58</v>
      </c>
      <c r="E140" s="190" t="s">
        <v>293</v>
      </c>
      <c r="F140" s="241" t="s">
        <v>160</v>
      </c>
      <c r="G140" s="189" t="s">
        <v>456</v>
      </c>
    </row>
    <row r="141" spans="1:7">
      <c r="A141" s="288">
        <v>35</v>
      </c>
      <c r="B141" s="181" t="s">
        <v>458</v>
      </c>
      <c r="C141" s="181" t="s">
        <v>454</v>
      </c>
      <c r="D141" s="298">
        <v>210</v>
      </c>
      <c r="E141" s="190" t="s">
        <v>294</v>
      </c>
      <c r="F141" s="241" t="s">
        <v>160</v>
      </c>
      <c r="G141" s="189" t="s">
        <v>467</v>
      </c>
    </row>
    <row r="142" spans="1:7">
      <c r="A142" s="288">
        <v>35</v>
      </c>
      <c r="B142" s="181" t="s">
        <v>458</v>
      </c>
      <c r="C142" s="181" t="s">
        <v>440</v>
      </c>
      <c r="D142" s="298">
        <v>230</v>
      </c>
      <c r="E142" s="190" t="s">
        <v>294</v>
      </c>
      <c r="F142" s="241" t="s">
        <v>160</v>
      </c>
      <c r="G142" s="189" t="s">
        <v>467</v>
      </c>
    </row>
    <row r="143" spans="1:7">
      <c r="A143" s="288">
        <v>35</v>
      </c>
      <c r="B143" s="218" t="s">
        <v>290</v>
      </c>
      <c r="C143" s="218" t="s">
        <v>290</v>
      </c>
      <c r="D143" s="298">
        <v>220</v>
      </c>
      <c r="E143" s="190" t="s">
        <v>293</v>
      </c>
      <c r="F143" s="241" t="s">
        <v>160</v>
      </c>
      <c r="G143" s="189" t="s">
        <v>463</v>
      </c>
    </row>
    <row r="144" spans="1:7">
      <c r="A144" s="288">
        <v>36</v>
      </c>
      <c r="B144" s="181" t="s">
        <v>453</v>
      </c>
      <c r="C144" s="181" t="s">
        <v>454</v>
      </c>
      <c r="D144" s="298">
        <v>30</v>
      </c>
      <c r="E144" s="190" t="s">
        <v>293</v>
      </c>
      <c r="F144" s="241" t="s">
        <v>160</v>
      </c>
      <c r="G144" s="189" t="s">
        <v>456</v>
      </c>
    </row>
    <row r="145" spans="1:7">
      <c r="A145" s="288">
        <v>36</v>
      </c>
      <c r="B145" s="181" t="s">
        <v>453</v>
      </c>
      <c r="C145" s="181" t="s">
        <v>440</v>
      </c>
      <c r="D145" s="298">
        <v>58</v>
      </c>
      <c r="E145" s="190" t="s">
        <v>293</v>
      </c>
      <c r="F145" s="241" t="s">
        <v>160</v>
      </c>
      <c r="G145" s="189" t="s">
        <v>456</v>
      </c>
    </row>
    <row r="146" spans="1:7">
      <c r="A146" s="288">
        <v>36</v>
      </c>
      <c r="B146" s="181" t="s">
        <v>458</v>
      </c>
      <c r="C146" s="181" t="s">
        <v>454</v>
      </c>
      <c r="D146" s="298">
        <v>210</v>
      </c>
      <c r="E146" s="190" t="s">
        <v>294</v>
      </c>
      <c r="F146" s="241" t="s">
        <v>160</v>
      </c>
      <c r="G146" s="189" t="s">
        <v>469</v>
      </c>
    </row>
    <row r="147" spans="1:7">
      <c r="A147" s="288">
        <v>36</v>
      </c>
      <c r="B147" s="181" t="s">
        <v>458</v>
      </c>
      <c r="C147" s="181" t="s">
        <v>440</v>
      </c>
      <c r="D147" s="298">
        <v>230</v>
      </c>
      <c r="E147" s="190" t="s">
        <v>294</v>
      </c>
      <c r="F147" s="241" t="s">
        <v>160</v>
      </c>
      <c r="G147" s="189" t="s">
        <v>469</v>
      </c>
    </row>
    <row r="148" spans="1:7">
      <c r="A148" s="288">
        <v>36</v>
      </c>
      <c r="B148" s="218" t="s">
        <v>290</v>
      </c>
      <c r="C148" s="218" t="s">
        <v>290</v>
      </c>
      <c r="D148" s="298">
        <v>220</v>
      </c>
      <c r="E148" s="190" t="s">
        <v>293</v>
      </c>
      <c r="F148" s="241" t="s">
        <v>160</v>
      </c>
      <c r="G148" s="189" t="s">
        <v>463</v>
      </c>
    </row>
    <row r="149" spans="1:7">
      <c r="A149" s="288">
        <v>37</v>
      </c>
      <c r="B149" s="181" t="s">
        <v>453</v>
      </c>
      <c r="C149" s="181" t="s">
        <v>454</v>
      </c>
      <c r="D149" s="298">
        <v>30</v>
      </c>
      <c r="E149" s="190" t="s">
        <v>293</v>
      </c>
      <c r="F149" s="241" t="s">
        <v>160</v>
      </c>
      <c r="G149" s="189" t="s">
        <v>456</v>
      </c>
    </row>
    <row r="150" spans="1:7">
      <c r="A150" s="288">
        <v>37</v>
      </c>
      <c r="B150" s="181" t="s">
        <v>453</v>
      </c>
      <c r="C150" s="181" t="s">
        <v>440</v>
      </c>
      <c r="D150" s="298">
        <v>58</v>
      </c>
      <c r="E150" s="190" t="s">
        <v>293</v>
      </c>
      <c r="F150" s="241" t="s">
        <v>160</v>
      </c>
      <c r="G150" s="189" t="s">
        <v>456</v>
      </c>
    </row>
    <row r="151" spans="1:7">
      <c r="A151" s="288">
        <v>37</v>
      </c>
      <c r="B151" s="181" t="s">
        <v>458</v>
      </c>
      <c r="C151" s="181" t="s">
        <v>454</v>
      </c>
      <c r="D151" s="298">
        <v>210</v>
      </c>
      <c r="E151" s="190" t="s">
        <v>294</v>
      </c>
      <c r="F151" s="241" t="s">
        <v>160</v>
      </c>
      <c r="G151" s="189" t="s">
        <v>460</v>
      </c>
    </row>
    <row r="152" spans="1:7">
      <c r="A152" s="288">
        <v>37</v>
      </c>
      <c r="B152" s="181" t="s">
        <v>458</v>
      </c>
      <c r="C152" s="181" t="s">
        <v>440</v>
      </c>
      <c r="D152" s="298">
        <v>230</v>
      </c>
      <c r="E152" s="190" t="s">
        <v>294</v>
      </c>
      <c r="F152" s="241" t="s">
        <v>160</v>
      </c>
      <c r="G152" s="189" t="s">
        <v>460</v>
      </c>
    </row>
    <row r="153" spans="1:7">
      <c r="A153" s="288">
        <v>37</v>
      </c>
      <c r="B153" s="218" t="s">
        <v>439</v>
      </c>
      <c r="C153" s="218" t="s">
        <v>440</v>
      </c>
      <c r="D153" s="298">
        <v>220</v>
      </c>
      <c r="E153" s="190" t="s">
        <v>293</v>
      </c>
      <c r="F153" s="241" t="s">
        <v>160</v>
      </c>
      <c r="G153" s="189" t="s">
        <v>463</v>
      </c>
    </row>
    <row r="154" spans="1:7">
      <c r="A154" s="288">
        <v>38</v>
      </c>
      <c r="B154" s="181" t="s">
        <v>474</v>
      </c>
      <c r="C154" s="181" t="s">
        <v>475</v>
      </c>
      <c r="D154" s="298">
        <v>11</v>
      </c>
      <c r="E154" s="190" t="s">
        <v>293</v>
      </c>
      <c r="F154" s="241" t="s">
        <v>477</v>
      </c>
      <c r="G154" s="189" t="s">
        <v>478</v>
      </c>
    </row>
    <row r="155" spans="1:7">
      <c r="A155" s="288">
        <v>38</v>
      </c>
      <c r="B155" s="181" t="s">
        <v>474</v>
      </c>
      <c r="C155" s="181" t="s">
        <v>479</v>
      </c>
      <c r="D155" s="298">
        <v>12</v>
      </c>
      <c r="E155" s="190" t="s">
        <v>293</v>
      </c>
      <c r="F155" s="241" t="s">
        <v>481</v>
      </c>
      <c r="G155" s="189" t="s">
        <v>478</v>
      </c>
    </row>
    <row r="156" spans="1:7">
      <c r="A156" s="288">
        <v>38</v>
      </c>
      <c r="B156" s="181" t="s">
        <v>290</v>
      </c>
      <c r="C156" s="181" t="s">
        <v>290</v>
      </c>
      <c r="D156" s="298">
        <v>59</v>
      </c>
      <c r="E156" s="190" t="s">
        <v>294</v>
      </c>
      <c r="F156" s="241" t="s">
        <v>160</v>
      </c>
      <c r="G156" s="189" t="s">
        <v>478</v>
      </c>
    </row>
    <row r="157" spans="1:7">
      <c r="A157" s="288">
        <v>39</v>
      </c>
      <c r="B157" s="181" t="s">
        <v>485</v>
      </c>
      <c r="C157" s="181" t="s">
        <v>486</v>
      </c>
      <c r="D157" s="298">
        <v>59</v>
      </c>
      <c r="E157" s="190" t="s">
        <v>293</v>
      </c>
      <c r="F157" s="241" t="s">
        <v>160</v>
      </c>
      <c r="G157" s="189" t="s">
        <v>487</v>
      </c>
    </row>
    <row r="158" spans="1:7">
      <c r="A158" s="288">
        <v>39</v>
      </c>
      <c r="B158" s="181" t="s">
        <v>488</v>
      </c>
      <c r="C158" s="181" t="s">
        <v>489</v>
      </c>
      <c r="D158" s="298">
        <v>30</v>
      </c>
      <c r="E158" s="190" t="s">
        <v>294</v>
      </c>
      <c r="F158" s="241" t="s">
        <v>160</v>
      </c>
      <c r="G158" s="189" t="s">
        <v>487</v>
      </c>
    </row>
    <row r="159" spans="1:7">
      <c r="A159" s="288">
        <v>39</v>
      </c>
      <c r="B159" s="181" t="s">
        <v>488</v>
      </c>
      <c r="C159" s="181" t="s">
        <v>491</v>
      </c>
      <c r="D159" s="298">
        <v>58</v>
      </c>
      <c r="E159" s="190" t="s">
        <v>294</v>
      </c>
      <c r="F159" s="241" t="s">
        <v>160</v>
      </c>
      <c r="G159" s="189" t="s">
        <v>487</v>
      </c>
    </row>
    <row r="160" spans="1:7">
      <c r="A160" s="288">
        <v>40</v>
      </c>
      <c r="B160" s="181" t="s">
        <v>474</v>
      </c>
      <c r="C160" s="181" t="s">
        <v>475</v>
      </c>
      <c r="D160" s="298">
        <v>11</v>
      </c>
      <c r="E160" s="190" t="s">
        <v>294</v>
      </c>
      <c r="F160" s="241" t="s">
        <v>477</v>
      </c>
      <c r="G160" s="189" t="s">
        <v>478</v>
      </c>
    </row>
    <row r="161" spans="1:7">
      <c r="A161" s="288">
        <v>40</v>
      </c>
      <c r="B161" s="181" t="s">
        <v>474</v>
      </c>
      <c r="C161" s="181" t="s">
        <v>479</v>
      </c>
      <c r="D161" s="298">
        <v>12</v>
      </c>
      <c r="E161" s="190" t="s">
        <v>294</v>
      </c>
      <c r="F161" s="241" t="s">
        <v>481</v>
      </c>
      <c r="G161" s="189" t="s">
        <v>478</v>
      </c>
    </row>
    <row r="162" spans="1:7">
      <c r="A162" s="288">
        <v>40</v>
      </c>
      <c r="B162" s="181" t="s">
        <v>290</v>
      </c>
      <c r="C162" s="181" t="s">
        <v>290</v>
      </c>
      <c r="D162" s="298">
        <v>16</v>
      </c>
      <c r="E162" s="190" t="s">
        <v>293</v>
      </c>
      <c r="F162" s="241" t="s">
        <v>160</v>
      </c>
      <c r="G162" s="189" t="s">
        <v>478</v>
      </c>
    </row>
    <row r="163" spans="1:7">
      <c r="A163" s="288">
        <v>41</v>
      </c>
      <c r="B163" s="181" t="s">
        <v>485</v>
      </c>
      <c r="C163" s="181" t="s">
        <v>497</v>
      </c>
      <c r="D163" s="298">
        <v>16</v>
      </c>
      <c r="E163" s="190" t="s">
        <v>294</v>
      </c>
      <c r="F163" s="241" t="s">
        <v>160</v>
      </c>
      <c r="G163" s="189" t="s">
        <v>487</v>
      </c>
    </row>
    <row r="164" spans="1:7">
      <c r="A164" s="288">
        <v>41</v>
      </c>
      <c r="B164" s="181" t="s">
        <v>488</v>
      </c>
      <c r="C164" s="181" t="s">
        <v>498</v>
      </c>
      <c r="D164" s="298">
        <v>30</v>
      </c>
      <c r="E164" s="190" t="s">
        <v>293</v>
      </c>
      <c r="F164" s="241" t="s">
        <v>160</v>
      </c>
      <c r="G164" s="189" t="s">
        <v>487</v>
      </c>
    </row>
    <row r="165" spans="1:7">
      <c r="A165" s="288">
        <v>41</v>
      </c>
      <c r="B165" s="181" t="s">
        <v>488</v>
      </c>
      <c r="C165" s="181" t="s">
        <v>499</v>
      </c>
      <c r="D165" s="298">
        <v>34</v>
      </c>
      <c r="E165" s="190" t="s">
        <v>293</v>
      </c>
      <c r="F165" s="241" t="s">
        <v>160</v>
      </c>
      <c r="G165" s="189" t="s">
        <v>487</v>
      </c>
    </row>
    <row r="166" spans="1:7">
      <c r="A166" s="288">
        <v>42</v>
      </c>
      <c r="B166" s="181" t="s">
        <v>290</v>
      </c>
      <c r="C166" s="181" t="s">
        <v>290</v>
      </c>
      <c r="D166" s="298">
        <v>364</v>
      </c>
      <c r="E166" s="190" t="s">
        <v>293</v>
      </c>
      <c r="F166" s="253" t="s">
        <v>290</v>
      </c>
      <c r="G166" s="189" t="s">
        <v>502</v>
      </c>
    </row>
    <row r="167" spans="1:7">
      <c r="A167" s="288">
        <v>42</v>
      </c>
      <c r="B167" s="181" t="s">
        <v>290</v>
      </c>
      <c r="C167" s="181" t="s">
        <v>290</v>
      </c>
      <c r="D167" s="298">
        <v>95</v>
      </c>
      <c r="E167" s="190" t="s">
        <v>294</v>
      </c>
      <c r="F167" s="253" t="s">
        <v>290</v>
      </c>
      <c r="G167" s="189" t="s">
        <v>502</v>
      </c>
    </row>
    <row r="168" spans="1:7">
      <c r="A168" s="288">
        <v>43</v>
      </c>
      <c r="B168" s="181" t="s">
        <v>446</v>
      </c>
      <c r="C168" s="181" t="s">
        <v>505</v>
      </c>
      <c r="D168" s="298">
        <v>42</v>
      </c>
      <c r="E168" s="190" t="s">
        <v>294</v>
      </c>
      <c r="F168" s="253" t="s">
        <v>362</v>
      </c>
      <c r="G168" s="295" t="s">
        <v>448</v>
      </c>
    </row>
    <row r="169" spans="1:7">
      <c r="A169" s="288">
        <v>43</v>
      </c>
      <c r="B169" s="181" t="s">
        <v>446</v>
      </c>
      <c r="C169" s="181" t="s">
        <v>505</v>
      </c>
      <c r="D169" s="298">
        <v>95</v>
      </c>
      <c r="E169" s="190" t="s">
        <v>293</v>
      </c>
      <c r="F169" s="253" t="s">
        <v>362</v>
      </c>
      <c r="G169" s="295" t="s">
        <v>396</v>
      </c>
    </row>
    <row r="170" spans="1:7">
      <c r="A170" s="288">
        <v>44</v>
      </c>
      <c r="B170" s="181" t="s">
        <v>290</v>
      </c>
      <c r="C170" s="181" t="s">
        <v>290</v>
      </c>
      <c r="D170" s="298">
        <v>940</v>
      </c>
      <c r="E170" s="190" t="s">
        <v>293</v>
      </c>
      <c r="F170" s="253" t="s">
        <v>290</v>
      </c>
      <c r="G170" s="189" t="s">
        <v>502</v>
      </c>
    </row>
    <row r="171" spans="1:7">
      <c r="A171" s="288">
        <v>44</v>
      </c>
      <c r="B171" s="181" t="s">
        <v>290</v>
      </c>
      <c r="C171" s="181" t="s">
        <v>290</v>
      </c>
      <c r="D171" s="298">
        <v>96</v>
      </c>
      <c r="E171" s="190" t="s">
        <v>294</v>
      </c>
      <c r="F171" s="253" t="s">
        <v>290</v>
      </c>
      <c r="G171" s="189" t="s">
        <v>502</v>
      </c>
    </row>
    <row r="172" spans="1:7">
      <c r="A172" s="288">
        <v>45</v>
      </c>
      <c r="B172" s="181" t="s">
        <v>290</v>
      </c>
      <c r="C172" s="181" t="s">
        <v>290</v>
      </c>
      <c r="D172" s="298">
        <v>30</v>
      </c>
      <c r="E172" s="190" t="s">
        <v>294</v>
      </c>
      <c r="F172" s="253"/>
      <c r="G172" s="189" t="s">
        <v>502</v>
      </c>
    </row>
    <row r="173" spans="1:7">
      <c r="A173" s="288">
        <v>45</v>
      </c>
      <c r="B173" s="181" t="s">
        <v>290</v>
      </c>
      <c r="C173" s="181" t="s">
        <v>290</v>
      </c>
      <c r="D173" s="298">
        <v>96</v>
      </c>
      <c r="E173" s="190" t="s">
        <v>293</v>
      </c>
      <c r="F173" s="253"/>
      <c r="G173" s="189" t="s">
        <v>502</v>
      </c>
    </row>
    <row r="174" spans="1:7">
      <c r="A174" s="288">
        <v>46</v>
      </c>
      <c r="B174" s="181" t="s">
        <v>290</v>
      </c>
      <c r="C174" s="181" t="s">
        <v>290</v>
      </c>
      <c r="D174" s="298">
        <v>42</v>
      </c>
      <c r="E174" s="190" t="s">
        <v>294</v>
      </c>
      <c r="F174" s="253" t="s">
        <v>513</v>
      </c>
      <c r="G174" s="189" t="s">
        <v>514</v>
      </c>
    </row>
    <row r="175" spans="1:7">
      <c r="A175" s="288">
        <v>46</v>
      </c>
      <c r="B175" s="181" t="s">
        <v>290</v>
      </c>
      <c r="C175" s="181" t="s">
        <v>290</v>
      </c>
      <c r="D175" s="298">
        <v>48</v>
      </c>
      <c r="E175" s="190" t="s">
        <v>293</v>
      </c>
      <c r="F175" s="253" t="s">
        <v>513</v>
      </c>
      <c r="G175" s="189" t="s">
        <v>514</v>
      </c>
    </row>
    <row r="176" spans="1:7" ht="30">
      <c r="A176" s="288">
        <v>47</v>
      </c>
      <c r="B176" s="181" t="s">
        <v>518</v>
      </c>
      <c r="C176" s="181" t="s">
        <v>390</v>
      </c>
      <c r="D176" s="298">
        <v>46</v>
      </c>
      <c r="E176" s="190" t="s">
        <v>294</v>
      </c>
      <c r="F176" s="253" t="s">
        <v>362</v>
      </c>
      <c r="G176" s="189" t="s">
        <v>448</v>
      </c>
    </row>
    <row r="177" spans="1:7" ht="30">
      <c r="A177" s="288">
        <v>47</v>
      </c>
      <c r="B177" s="181" t="s">
        <v>518</v>
      </c>
      <c r="C177" s="181" t="s">
        <v>421</v>
      </c>
      <c r="D177" s="298">
        <v>47</v>
      </c>
      <c r="E177" s="190" t="s">
        <v>294</v>
      </c>
      <c r="F177" s="253" t="s">
        <v>362</v>
      </c>
      <c r="G177" s="189" t="s">
        <v>448</v>
      </c>
    </row>
    <row r="178" spans="1:7">
      <c r="A178" s="288">
        <v>47</v>
      </c>
      <c r="B178" s="181" t="s">
        <v>518</v>
      </c>
      <c r="C178" s="181" t="s">
        <v>515</v>
      </c>
      <c r="D178" s="298">
        <v>48</v>
      </c>
      <c r="E178" s="190" t="s">
        <v>294</v>
      </c>
      <c r="F178" s="253" t="s">
        <v>362</v>
      </c>
      <c r="G178" s="189" t="s">
        <v>448</v>
      </c>
    </row>
    <row r="179" spans="1:7">
      <c r="A179" s="288">
        <v>47</v>
      </c>
      <c r="B179" s="181" t="s">
        <v>519</v>
      </c>
      <c r="C179" s="181" t="s">
        <v>160</v>
      </c>
      <c r="D179" s="298">
        <v>30</v>
      </c>
      <c r="E179" s="190" t="s">
        <v>293</v>
      </c>
      <c r="F179" s="253" t="s">
        <v>520</v>
      </c>
      <c r="G179" s="189" t="s">
        <v>448</v>
      </c>
    </row>
    <row r="180" spans="1:7">
      <c r="A180" s="288">
        <v>47</v>
      </c>
      <c r="B180" s="181" t="s">
        <v>519</v>
      </c>
      <c r="C180" s="181" t="s">
        <v>521</v>
      </c>
      <c r="D180" s="298">
        <v>27</v>
      </c>
      <c r="E180" s="190" t="s">
        <v>293</v>
      </c>
      <c r="F180" s="253" t="s">
        <v>520</v>
      </c>
      <c r="G180" s="189" t="s">
        <v>448</v>
      </c>
    </row>
    <row r="181" spans="1:7">
      <c r="A181" s="288">
        <v>47</v>
      </c>
      <c r="B181" s="181" t="s">
        <v>519</v>
      </c>
      <c r="C181" s="181" t="s">
        <v>177</v>
      </c>
      <c r="D181" s="298">
        <v>362</v>
      </c>
      <c r="E181" s="190" t="s">
        <v>293</v>
      </c>
      <c r="F181" s="253" t="s">
        <v>157</v>
      </c>
      <c r="G181" s="189" t="s">
        <v>448</v>
      </c>
    </row>
    <row r="182" spans="1:7" ht="30">
      <c r="A182" s="288">
        <v>48</v>
      </c>
      <c r="B182" s="181" t="s">
        <v>290</v>
      </c>
      <c r="C182" s="181" t="s">
        <v>290</v>
      </c>
      <c r="D182" s="298">
        <v>42</v>
      </c>
      <c r="E182" s="190" t="s">
        <v>294</v>
      </c>
      <c r="F182" s="253" t="s">
        <v>0</v>
      </c>
      <c r="G182" s="295" t="s">
        <v>528</v>
      </c>
    </row>
    <row r="183" spans="1:7" ht="30">
      <c r="A183" s="288">
        <v>48</v>
      </c>
      <c r="B183" s="181" t="s">
        <v>290</v>
      </c>
      <c r="C183" s="181" t="s">
        <v>290</v>
      </c>
      <c r="D183" s="298">
        <v>42</v>
      </c>
      <c r="E183" s="190" t="s">
        <v>293</v>
      </c>
      <c r="F183" s="253" t="s">
        <v>0</v>
      </c>
      <c r="G183" s="295" t="s">
        <v>529</v>
      </c>
    </row>
    <row r="184" spans="1:7" ht="30">
      <c r="A184" s="288">
        <v>48</v>
      </c>
      <c r="B184" s="181" t="s">
        <v>290</v>
      </c>
      <c r="C184" s="181" t="s">
        <v>290</v>
      </c>
      <c r="D184" s="298">
        <v>363</v>
      </c>
      <c r="E184" s="190" t="s">
        <v>293</v>
      </c>
      <c r="F184" s="253" t="s">
        <v>0</v>
      </c>
      <c r="G184" s="295" t="s">
        <v>530</v>
      </c>
    </row>
    <row r="185" spans="1:7" ht="30">
      <c r="A185" s="288">
        <v>48</v>
      </c>
      <c r="B185" s="181" t="s">
        <v>290</v>
      </c>
      <c r="C185" s="181" t="s">
        <v>290</v>
      </c>
      <c r="D185" s="298">
        <v>42</v>
      </c>
      <c r="E185" s="190" t="s">
        <v>294</v>
      </c>
      <c r="F185" s="253" t="s">
        <v>1</v>
      </c>
      <c r="G185" s="295" t="s">
        <v>531</v>
      </c>
    </row>
    <row r="186" spans="1:7" ht="30">
      <c r="A186" s="288">
        <v>48</v>
      </c>
      <c r="B186" s="181" t="s">
        <v>290</v>
      </c>
      <c r="C186" s="181" t="s">
        <v>290</v>
      </c>
      <c r="D186" s="298">
        <v>42</v>
      </c>
      <c r="E186" s="190" t="s">
        <v>293</v>
      </c>
      <c r="F186" s="253" t="s">
        <v>1</v>
      </c>
      <c r="G186" s="295" t="s">
        <v>532</v>
      </c>
    </row>
    <row r="187" spans="1:7" ht="30">
      <c r="A187" s="288">
        <v>48</v>
      </c>
      <c r="B187" s="181" t="s">
        <v>290</v>
      </c>
      <c r="C187" s="181" t="s">
        <v>290</v>
      </c>
      <c r="D187" s="298">
        <v>363</v>
      </c>
      <c r="E187" s="190" t="s">
        <v>293</v>
      </c>
      <c r="F187" s="253" t="s">
        <v>1</v>
      </c>
      <c r="G187" s="295" t="s">
        <v>533</v>
      </c>
    </row>
    <row r="188" spans="1:7" ht="30">
      <c r="A188" s="288">
        <v>48</v>
      </c>
      <c r="B188" s="181" t="s">
        <v>290</v>
      </c>
      <c r="C188" s="181" t="s">
        <v>290</v>
      </c>
      <c r="D188" s="298">
        <v>42</v>
      </c>
      <c r="E188" s="190" t="s">
        <v>294</v>
      </c>
      <c r="F188" s="253" t="s">
        <v>2</v>
      </c>
      <c r="G188" s="295" t="s">
        <v>534</v>
      </c>
    </row>
    <row r="189" spans="1:7" ht="30">
      <c r="A189" s="288">
        <v>48</v>
      </c>
      <c r="B189" s="181" t="s">
        <v>290</v>
      </c>
      <c r="C189" s="181" t="s">
        <v>290</v>
      </c>
      <c r="D189" s="298">
        <v>42</v>
      </c>
      <c r="E189" s="190" t="s">
        <v>293</v>
      </c>
      <c r="F189" s="253" t="s">
        <v>2</v>
      </c>
      <c r="G189" s="295" t="s">
        <v>535</v>
      </c>
    </row>
    <row r="190" spans="1:7" ht="30">
      <c r="A190" s="288">
        <v>48</v>
      </c>
      <c r="B190" s="181" t="s">
        <v>290</v>
      </c>
      <c r="C190" s="181" t="s">
        <v>290</v>
      </c>
      <c r="D190" s="298">
        <v>363</v>
      </c>
      <c r="E190" s="190" t="s">
        <v>293</v>
      </c>
      <c r="F190" s="253" t="s">
        <v>2</v>
      </c>
      <c r="G190" s="295" t="s">
        <v>536</v>
      </c>
    </row>
    <row r="191" spans="1:7">
      <c r="A191" s="288">
        <v>49</v>
      </c>
      <c r="B191" s="181" t="s">
        <v>539</v>
      </c>
      <c r="C191" s="181" t="s">
        <v>540</v>
      </c>
      <c r="D191" s="298">
        <v>30</v>
      </c>
      <c r="E191" s="190" t="s">
        <v>294</v>
      </c>
      <c r="F191" s="253" t="s">
        <v>160</v>
      </c>
      <c r="G191" s="295" t="s">
        <v>541</v>
      </c>
    </row>
    <row r="192" spans="1:7">
      <c r="A192" s="288">
        <v>49</v>
      </c>
      <c r="B192" s="181" t="s">
        <v>539</v>
      </c>
      <c r="C192" s="181" t="s">
        <v>540</v>
      </c>
      <c r="D192" s="298">
        <v>15</v>
      </c>
      <c r="E192" s="190" t="s">
        <v>293</v>
      </c>
      <c r="F192" s="253" t="s">
        <v>160</v>
      </c>
      <c r="G192" s="295" t="s">
        <v>541</v>
      </c>
    </row>
    <row r="193" spans="1:7">
      <c r="A193" s="288">
        <v>49</v>
      </c>
      <c r="B193" s="181" t="s">
        <v>539</v>
      </c>
      <c r="C193" s="181" t="s">
        <v>544</v>
      </c>
      <c r="D193" s="298">
        <v>15</v>
      </c>
      <c r="E193" s="190" t="s">
        <v>294</v>
      </c>
      <c r="F193" s="253" t="s">
        <v>160</v>
      </c>
      <c r="G193" s="295" t="s">
        <v>541</v>
      </c>
    </row>
    <row r="194" spans="1:7">
      <c r="A194" s="288">
        <v>49</v>
      </c>
      <c r="B194" s="181" t="s">
        <v>543</v>
      </c>
      <c r="C194" s="181" t="s">
        <v>48</v>
      </c>
      <c r="D194" s="298">
        <v>351</v>
      </c>
      <c r="E194" s="190" t="s">
        <v>293</v>
      </c>
      <c r="F194" s="253" t="s">
        <v>290</v>
      </c>
      <c r="G194" s="295" t="s">
        <v>541</v>
      </c>
    </row>
    <row r="195" spans="1:7">
      <c r="A195" s="288">
        <v>49</v>
      </c>
      <c r="B195" s="181" t="s">
        <v>543</v>
      </c>
      <c r="C195" s="181" t="s">
        <v>49</v>
      </c>
      <c r="D195" s="298">
        <v>352</v>
      </c>
      <c r="E195" s="190" t="s">
        <v>293</v>
      </c>
      <c r="F195" s="253" t="s">
        <v>290</v>
      </c>
      <c r="G195" s="295" t="s">
        <v>541</v>
      </c>
    </row>
    <row r="196" spans="1:7">
      <c r="A196" s="288">
        <v>49</v>
      </c>
      <c r="B196" s="181" t="s">
        <v>543</v>
      </c>
      <c r="C196" s="181" t="s">
        <v>50</v>
      </c>
      <c r="D196" s="298">
        <v>353</v>
      </c>
      <c r="E196" s="190" t="s">
        <v>293</v>
      </c>
      <c r="F196" s="253" t="s">
        <v>290</v>
      </c>
      <c r="G196" s="295" t="s">
        <v>541</v>
      </c>
    </row>
    <row r="197" spans="1:7">
      <c r="A197" s="288">
        <v>50</v>
      </c>
      <c r="B197" s="181" t="s">
        <v>551</v>
      </c>
      <c r="C197" s="181" t="s">
        <v>552</v>
      </c>
      <c r="D197" s="298">
        <v>12</v>
      </c>
      <c r="E197" s="190" t="s">
        <v>294</v>
      </c>
      <c r="F197" s="253" t="s">
        <v>151</v>
      </c>
      <c r="G197" s="295" t="s">
        <v>502</v>
      </c>
    </row>
    <row r="198" spans="1:7">
      <c r="A198" s="288">
        <v>50</v>
      </c>
      <c r="B198" s="181" t="s">
        <v>551</v>
      </c>
      <c r="C198" s="181" t="s">
        <v>552</v>
      </c>
      <c r="D198" s="298">
        <v>21</v>
      </c>
      <c r="E198" s="190" t="s">
        <v>293</v>
      </c>
      <c r="F198" s="253" t="s">
        <v>176</v>
      </c>
      <c r="G198" s="295" t="s">
        <v>502</v>
      </c>
    </row>
    <row r="199" spans="1:7">
      <c r="A199" s="288">
        <v>50</v>
      </c>
      <c r="B199" s="181" t="s">
        <v>551</v>
      </c>
      <c r="C199" s="181" t="s">
        <v>554</v>
      </c>
      <c r="D199" s="298">
        <v>21</v>
      </c>
      <c r="E199" s="190" t="s">
        <v>294</v>
      </c>
      <c r="F199" s="253" t="s">
        <v>176</v>
      </c>
      <c r="G199" s="295" t="s">
        <v>502</v>
      </c>
    </row>
    <row r="200" spans="1:7">
      <c r="A200" s="288">
        <v>50</v>
      </c>
      <c r="B200" s="181" t="s">
        <v>551</v>
      </c>
      <c r="C200" s="181" t="s">
        <v>554</v>
      </c>
      <c r="D200" s="298">
        <v>12</v>
      </c>
      <c r="E200" s="190" t="s">
        <v>293</v>
      </c>
      <c r="F200" s="253" t="s">
        <v>151</v>
      </c>
      <c r="G200" s="295" t="s">
        <v>502</v>
      </c>
    </row>
    <row r="201" spans="1:7">
      <c r="A201" s="288">
        <v>50</v>
      </c>
      <c r="B201" s="181" t="s">
        <v>551</v>
      </c>
      <c r="C201" s="181" t="s">
        <v>555</v>
      </c>
      <c r="D201" s="298">
        <v>12</v>
      </c>
      <c r="E201" s="190" t="s">
        <v>294</v>
      </c>
      <c r="F201" s="253" t="s">
        <v>151</v>
      </c>
      <c r="G201" s="295" t="s">
        <v>502</v>
      </c>
    </row>
    <row r="202" spans="1:7">
      <c r="A202" s="288">
        <v>50</v>
      </c>
      <c r="B202" s="181" t="s">
        <v>551</v>
      </c>
      <c r="C202" s="181" t="s">
        <v>555</v>
      </c>
      <c r="D202" s="298">
        <v>23</v>
      </c>
      <c r="E202" s="190" t="s">
        <v>293</v>
      </c>
      <c r="F202" s="253" t="s">
        <v>176</v>
      </c>
      <c r="G202" s="295" t="s">
        <v>502</v>
      </c>
    </row>
    <row r="203" spans="1:7">
      <c r="A203" s="288">
        <v>51</v>
      </c>
      <c r="B203" s="218" t="s">
        <v>290</v>
      </c>
      <c r="C203" s="218" t="s">
        <v>290</v>
      </c>
      <c r="D203" s="298">
        <v>21</v>
      </c>
      <c r="E203" s="190" t="s">
        <v>294</v>
      </c>
      <c r="F203" s="253" t="s">
        <v>176</v>
      </c>
      <c r="G203" s="295" t="s">
        <v>502</v>
      </c>
    </row>
    <row r="204" spans="1:7">
      <c r="A204" s="288">
        <v>51</v>
      </c>
      <c r="B204" s="181" t="s">
        <v>560</v>
      </c>
      <c r="C204" s="181" t="s">
        <v>561</v>
      </c>
      <c r="D204" s="298">
        <v>22</v>
      </c>
      <c r="E204" s="190" t="s">
        <v>293</v>
      </c>
      <c r="F204" s="253" t="s">
        <v>176</v>
      </c>
      <c r="G204" s="295" t="s">
        <v>502</v>
      </c>
    </row>
    <row r="205" spans="1:7">
      <c r="A205" s="288">
        <v>51</v>
      </c>
      <c r="B205" s="181" t="s">
        <v>560</v>
      </c>
      <c r="C205" s="181" t="s">
        <v>128</v>
      </c>
      <c r="D205" s="298">
        <v>23</v>
      </c>
      <c r="E205" s="190" t="s">
        <v>293</v>
      </c>
      <c r="F205" s="253" t="s">
        <v>176</v>
      </c>
      <c r="G205" s="295" t="s">
        <v>502</v>
      </c>
    </row>
    <row r="206" spans="1:7">
      <c r="A206" s="288">
        <v>52</v>
      </c>
      <c r="B206" s="218" t="s">
        <v>290</v>
      </c>
      <c r="C206" s="218" t="s">
        <v>290</v>
      </c>
      <c r="D206" s="299">
        <v>30</v>
      </c>
      <c r="E206" s="223" t="s">
        <v>294</v>
      </c>
      <c r="F206" s="256" t="s">
        <v>160</v>
      </c>
      <c r="G206" s="222" t="s">
        <v>567</v>
      </c>
    </row>
    <row r="207" spans="1:7">
      <c r="A207" s="288">
        <v>52</v>
      </c>
      <c r="B207" s="222" t="s">
        <v>543</v>
      </c>
      <c r="C207" s="221" t="s">
        <v>568</v>
      </c>
      <c r="D207" s="300">
        <v>347</v>
      </c>
      <c r="E207" s="223" t="s">
        <v>293</v>
      </c>
      <c r="F207" s="256" t="s">
        <v>290</v>
      </c>
      <c r="G207" s="222" t="s">
        <v>541</v>
      </c>
    </row>
    <row r="208" spans="1:7">
      <c r="A208" s="288">
        <v>52</v>
      </c>
      <c r="B208" s="222" t="s">
        <v>543</v>
      </c>
      <c r="C208" s="221" t="s">
        <v>570</v>
      </c>
      <c r="D208" s="300">
        <v>348</v>
      </c>
      <c r="E208" s="223" t="s">
        <v>293</v>
      </c>
      <c r="F208" s="256" t="s">
        <v>290</v>
      </c>
      <c r="G208" s="222" t="s">
        <v>541</v>
      </c>
    </row>
    <row r="209" spans="1:7">
      <c r="A209" s="288">
        <v>52</v>
      </c>
      <c r="B209" s="222" t="s">
        <v>543</v>
      </c>
      <c r="C209" s="221" t="s">
        <v>572</v>
      </c>
      <c r="D209" s="300">
        <v>467</v>
      </c>
      <c r="E209" s="223" t="s">
        <v>293</v>
      </c>
      <c r="F209" s="256" t="s">
        <v>290</v>
      </c>
      <c r="G209" s="222" t="s">
        <v>541</v>
      </c>
    </row>
    <row r="210" spans="1:7">
      <c r="A210" s="288">
        <v>52</v>
      </c>
      <c r="B210" s="222" t="s">
        <v>543</v>
      </c>
      <c r="C210" s="221" t="s">
        <v>574</v>
      </c>
      <c r="D210" s="300">
        <v>468</v>
      </c>
      <c r="E210" s="223" t="s">
        <v>293</v>
      </c>
      <c r="F210" s="256" t="s">
        <v>290</v>
      </c>
      <c r="G210" s="222" t="s">
        <v>541</v>
      </c>
    </row>
    <row r="211" spans="1:7">
      <c r="A211" s="288">
        <v>52</v>
      </c>
      <c r="B211" s="222" t="s">
        <v>543</v>
      </c>
      <c r="C211" s="221" t="s">
        <v>576</v>
      </c>
      <c r="D211" s="300">
        <v>477</v>
      </c>
      <c r="E211" s="223" t="s">
        <v>293</v>
      </c>
      <c r="F211" s="256" t="s">
        <v>290</v>
      </c>
      <c r="G211" s="222" t="s">
        <v>541</v>
      </c>
    </row>
    <row r="212" spans="1:7">
      <c r="A212" s="288">
        <v>52</v>
      </c>
      <c r="B212" s="222" t="s">
        <v>543</v>
      </c>
      <c r="C212" s="221" t="s">
        <v>578</v>
      </c>
      <c r="D212" s="300">
        <v>478</v>
      </c>
      <c r="E212" s="223" t="s">
        <v>293</v>
      </c>
      <c r="F212" s="256" t="s">
        <v>290</v>
      </c>
      <c r="G212" s="222" t="s">
        <v>541</v>
      </c>
    </row>
    <row r="213" spans="1:7">
      <c r="A213" s="288">
        <v>52</v>
      </c>
      <c r="B213" s="222" t="s">
        <v>543</v>
      </c>
      <c r="C213" s="221" t="s">
        <v>580</v>
      </c>
      <c r="D213" s="300">
        <v>517</v>
      </c>
      <c r="E213" s="223" t="s">
        <v>293</v>
      </c>
      <c r="F213" s="256" t="s">
        <v>290</v>
      </c>
      <c r="G213" s="222" t="s">
        <v>541</v>
      </c>
    </row>
    <row r="214" spans="1:7">
      <c r="A214" s="288">
        <v>52</v>
      </c>
      <c r="B214" s="222" t="s">
        <v>543</v>
      </c>
      <c r="C214" s="221" t="s">
        <v>582</v>
      </c>
      <c r="D214" s="300">
        <v>518</v>
      </c>
      <c r="E214" s="223" t="s">
        <v>293</v>
      </c>
      <c r="F214" s="256" t="s">
        <v>290</v>
      </c>
      <c r="G214" s="222" t="s">
        <v>541</v>
      </c>
    </row>
    <row r="215" spans="1:7">
      <c r="A215" s="288">
        <v>52</v>
      </c>
      <c r="B215" s="222" t="s">
        <v>543</v>
      </c>
      <c r="C215" s="221" t="s">
        <v>584</v>
      </c>
      <c r="D215" s="300">
        <v>617</v>
      </c>
      <c r="E215" s="223" t="s">
        <v>293</v>
      </c>
      <c r="F215" s="256" t="s">
        <v>290</v>
      </c>
      <c r="G215" s="222" t="s">
        <v>541</v>
      </c>
    </row>
    <row r="216" spans="1:7">
      <c r="A216" s="288">
        <v>52</v>
      </c>
      <c r="B216" s="222" t="s">
        <v>543</v>
      </c>
      <c r="C216" s="221" t="s">
        <v>586</v>
      </c>
      <c r="D216" s="300">
        <v>618</v>
      </c>
      <c r="E216" s="223" t="s">
        <v>293</v>
      </c>
      <c r="F216" s="256" t="s">
        <v>290</v>
      </c>
      <c r="G216" s="222" t="s">
        <v>541</v>
      </c>
    </row>
    <row r="217" spans="1:7">
      <c r="A217" s="288">
        <v>52</v>
      </c>
      <c r="B217" s="222" t="s">
        <v>543</v>
      </c>
      <c r="C217" s="221" t="s">
        <v>588</v>
      </c>
      <c r="D217" s="300">
        <v>647</v>
      </c>
      <c r="E217" s="223" t="s">
        <v>293</v>
      </c>
      <c r="F217" s="256" t="s">
        <v>290</v>
      </c>
      <c r="G217" s="222" t="s">
        <v>541</v>
      </c>
    </row>
    <row r="218" spans="1:7">
      <c r="A218" s="288">
        <v>52</v>
      </c>
      <c r="B218" s="222" t="s">
        <v>543</v>
      </c>
      <c r="C218" s="221" t="s">
        <v>590</v>
      </c>
      <c r="D218" s="300">
        <v>648</v>
      </c>
      <c r="E218" s="223" t="s">
        <v>293</v>
      </c>
      <c r="F218" s="256" t="s">
        <v>290</v>
      </c>
      <c r="G218" s="222" t="s">
        <v>541</v>
      </c>
    </row>
    <row r="219" spans="1:7">
      <c r="A219" s="288">
        <v>52</v>
      </c>
      <c r="B219" s="222" t="s">
        <v>543</v>
      </c>
      <c r="C219" s="221" t="s">
        <v>92</v>
      </c>
      <c r="D219" s="300">
        <v>910</v>
      </c>
      <c r="E219" s="223" t="s">
        <v>293</v>
      </c>
      <c r="F219" s="256" t="s">
        <v>290</v>
      </c>
      <c r="G219" s="222" t="s">
        <v>541</v>
      </c>
    </row>
    <row r="220" spans="1:7">
      <c r="A220" s="288">
        <v>52</v>
      </c>
      <c r="B220" s="222" t="s">
        <v>543</v>
      </c>
      <c r="C220" s="221" t="s">
        <v>93</v>
      </c>
      <c r="D220" s="300">
        <v>920</v>
      </c>
      <c r="E220" s="223" t="s">
        <v>293</v>
      </c>
      <c r="F220" s="256" t="s">
        <v>290</v>
      </c>
      <c r="G220" s="222" t="s">
        <v>541</v>
      </c>
    </row>
    <row r="221" spans="1:7">
      <c r="A221" s="288">
        <v>52</v>
      </c>
      <c r="B221" s="222" t="s">
        <v>543</v>
      </c>
      <c r="C221" s="221" t="s">
        <v>97</v>
      </c>
      <c r="D221" s="300">
        <v>930</v>
      </c>
      <c r="E221" s="223" t="s">
        <v>293</v>
      </c>
      <c r="F221" s="256" t="s">
        <v>290</v>
      </c>
      <c r="G221" s="222" t="s">
        <v>541</v>
      </c>
    </row>
    <row r="222" spans="1:7">
      <c r="A222" s="288">
        <v>53</v>
      </c>
      <c r="B222" s="218" t="s">
        <v>290</v>
      </c>
      <c r="C222" s="218" t="s">
        <v>290</v>
      </c>
      <c r="D222" s="300">
        <v>94</v>
      </c>
      <c r="E222" s="223" t="s">
        <v>294</v>
      </c>
      <c r="F222" s="256" t="s">
        <v>160</v>
      </c>
      <c r="G222" s="222" t="s">
        <v>502</v>
      </c>
    </row>
    <row r="223" spans="1:7">
      <c r="A223" s="288">
        <v>53</v>
      </c>
      <c r="B223" s="218" t="s">
        <v>290</v>
      </c>
      <c r="C223" s="218" t="s">
        <v>290</v>
      </c>
      <c r="D223" s="300">
        <v>960</v>
      </c>
      <c r="E223" s="223" t="s">
        <v>293</v>
      </c>
      <c r="F223" s="256" t="s">
        <v>160</v>
      </c>
      <c r="G223" s="222" t="s">
        <v>502</v>
      </c>
    </row>
    <row r="224" spans="1:7">
      <c r="A224" s="288">
        <v>54</v>
      </c>
      <c r="B224" s="218" t="s">
        <v>290</v>
      </c>
      <c r="C224" s="218" t="s">
        <v>290</v>
      </c>
      <c r="D224" s="300">
        <v>94</v>
      </c>
      <c r="E224" s="223" t="s">
        <v>294</v>
      </c>
      <c r="F224" s="256" t="s">
        <v>160</v>
      </c>
      <c r="G224" s="222" t="s">
        <v>502</v>
      </c>
    </row>
    <row r="225" spans="1:8">
      <c r="A225" s="288">
        <v>54</v>
      </c>
      <c r="B225" s="218" t="s">
        <v>290</v>
      </c>
      <c r="C225" s="218" t="s">
        <v>290</v>
      </c>
      <c r="D225" s="300">
        <v>12</v>
      </c>
      <c r="E225" s="223" t="s">
        <v>293</v>
      </c>
      <c r="F225" s="256" t="s">
        <v>151</v>
      </c>
      <c r="G225" s="222" t="s">
        <v>502</v>
      </c>
    </row>
    <row r="226" spans="1:8">
      <c r="A226" s="288">
        <v>55</v>
      </c>
      <c r="B226" s="218" t="s">
        <v>290</v>
      </c>
      <c r="C226" s="218" t="s">
        <v>290</v>
      </c>
      <c r="D226" s="300">
        <v>11</v>
      </c>
      <c r="E226" s="223" t="s">
        <v>294</v>
      </c>
      <c r="F226" s="256" t="s">
        <v>154</v>
      </c>
      <c r="G226" s="222" t="s">
        <v>502</v>
      </c>
    </row>
    <row r="227" spans="1:8">
      <c r="A227" s="288">
        <v>55</v>
      </c>
      <c r="B227" s="218" t="s">
        <v>290</v>
      </c>
      <c r="C227" s="218" t="s">
        <v>290</v>
      </c>
      <c r="D227" s="300">
        <v>691</v>
      </c>
      <c r="E227" s="223" t="s">
        <v>293</v>
      </c>
      <c r="F227" s="256" t="s">
        <v>154</v>
      </c>
      <c r="G227" s="222" t="s">
        <v>502</v>
      </c>
    </row>
    <row r="228" spans="1:8">
      <c r="A228" s="288">
        <v>56</v>
      </c>
      <c r="B228" s="218" t="s">
        <v>290</v>
      </c>
      <c r="C228" s="218" t="s">
        <v>290</v>
      </c>
      <c r="D228" s="300">
        <v>30</v>
      </c>
      <c r="E228" s="223" t="s">
        <v>294</v>
      </c>
      <c r="F228" s="256" t="s">
        <v>160</v>
      </c>
      <c r="G228" s="222" t="s">
        <v>606</v>
      </c>
    </row>
    <row r="229" spans="1:8">
      <c r="A229" s="288">
        <v>56</v>
      </c>
      <c r="B229" s="218" t="s">
        <v>290</v>
      </c>
      <c r="C229" s="218" t="s">
        <v>290</v>
      </c>
      <c r="D229" s="300">
        <v>692</v>
      </c>
      <c r="E229" s="223" t="s">
        <v>293</v>
      </c>
      <c r="F229" s="256" t="s">
        <v>160</v>
      </c>
      <c r="G229" s="222" t="s">
        <v>606</v>
      </c>
    </row>
    <row r="230" spans="1:8">
      <c r="A230" s="288">
        <v>57</v>
      </c>
      <c r="B230" s="218" t="s">
        <v>290</v>
      </c>
      <c r="C230" s="218" t="s">
        <v>290</v>
      </c>
      <c r="D230" s="300">
        <v>30</v>
      </c>
      <c r="E230" s="223" t="s">
        <v>293</v>
      </c>
      <c r="F230" s="256" t="s">
        <v>160</v>
      </c>
      <c r="G230" s="222" t="s">
        <v>612</v>
      </c>
    </row>
    <row r="231" spans="1:8">
      <c r="A231" s="288">
        <v>57</v>
      </c>
      <c r="B231" s="218" t="s">
        <v>290</v>
      </c>
      <c r="C231" s="218" t="s">
        <v>290</v>
      </c>
      <c r="D231" s="300">
        <v>23</v>
      </c>
      <c r="E231" s="223" t="s">
        <v>294</v>
      </c>
      <c r="F231" s="256" t="s">
        <v>176</v>
      </c>
      <c r="G231" s="222" t="s">
        <v>612</v>
      </c>
    </row>
    <row r="232" spans="1:8">
      <c r="A232" s="288">
        <v>58</v>
      </c>
      <c r="B232" s="218" t="s">
        <v>290</v>
      </c>
      <c r="C232" s="218" t="s">
        <v>290</v>
      </c>
      <c r="D232" s="300">
        <v>30</v>
      </c>
      <c r="E232" s="223" t="s">
        <v>294</v>
      </c>
      <c r="F232" s="256" t="s">
        <v>160</v>
      </c>
      <c r="G232" s="222" t="s">
        <v>502</v>
      </c>
    </row>
    <row r="233" spans="1:8">
      <c r="A233" s="288">
        <v>58</v>
      </c>
      <c r="B233" s="218" t="s">
        <v>290</v>
      </c>
      <c r="C233" s="218" t="s">
        <v>290</v>
      </c>
      <c r="D233" s="300">
        <v>16</v>
      </c>
      <c r="E233" s="223" t="s">
        <v>293</v>
      </c>
      <c r="F233" s="256" t="s">
        <v>176</v>
      </c>
      <c r="G233" s="222" t="s">
        <v>502</v>
      </c>
    </row>
    <row r="234" spans="1:8" ht="25.5">
      <c r="A234" s="288">
        <v>59</v>
      </c>
      <c r="B234" s="181" t="s">
        <v>290</v>
      </c>
      <c r="C234" s="181" t="s">
        <v>290</v>
      </c>
      <c r="D234" s="300">
        <v>92</v>
      </c>
      <c r="E234" s="229" t="s">
        <v>294</v>
      </c>
      <c r="F234" s="256" t="s">
        <v>290</v>
      </c>
      <c r="G234" s="223" t="s">
        <v>619</v>
      </c>
      <c r="H234" s="222"/>
    </row>
    <row r="235" spans="1:8" ht="25.5">
      <c r="A235" s="288">
        <v>59</v>
      </c>
      <c r="B235" s="181" t="s">
        <v>290</v>
      </c>
      <c r="C235" s="181" t="s">
        <v>290</v>
      </c>
      <c r="D235" s="300">
        <v>93</v>
      </c>
      <c r="E235" s="229" t="s">
        <v>293</v>
      </c>
      <c r="F235" s="256" t="s">
        <v>290</v>
      </c>
      <c r="G235" s="223" t="s">
        <v>619</v>
      </c>
      <c r="H235" s="222"/>
    </row>
    <row r="236" spans="1:8">
      <c r="A236" s="288">
        <v>59</v>
      </c>
      <c r="B236" s="181" t="s">
        <v>290</v>
      </c>
      <c r="C236" s="181" t="s">
        <v>290</v>
      </c>
      <c r="D236" s="300">
        <v>93</v>
      </c>
      <c r="E236" s="229" t="s">
        <v>294</v>
      </c>
      <c r="F236" s="256" t="s">
        <v>290</v>
      </c>
      <c r="G236" s="223" t="s">
        <v>621</v>
      </c>
      <c r="H236" s="222"/>
    </row>
    <row r="237" spans="1:8">
      <c r="A237" s="288">
        <v>59</v>
      </c>
      <c r="B237" s="181" t="s">
        <v>290</v>
      </c>
      <c r="C237" s="181" t="s">
        <v>290</v>
      </c>
      <c r="D237" s="300">
        <v>970</v>
      </c>
      <c r="E237" s="229" t="s">
        <v>293</v>
      </c>
      <c r="F237" s="256" t="s">
        <v>290</v>
      </c>
      <c r="G237" s="223" t="s">
        <v>621</v>
      </c>
      <c r="H237" s="222"/>
    </row>
    <row r="238" spans="1:8">
      <c r="A238" s="288">
        <v>60</v>
      </c>
      <c r="B238" s="181" t="s">
        <v>290</v>
      </c>
      <c r="C238" s="181" t="s">
        <v>290</v>
      </c>
      <c r="D238" s="298">
        <v>22</v>
      </c>
      <c r="E238" s="190" t="s">
        <v>294</v>
      </c>
      <c r="F238" s="241" t="s">
        <v>176</v>
      </c>
      <c r="G238" s="189" t="s">
        <v>624</v>
      </c>
    </row>
    <row r="239" spans="1:8">
      <c r="A239" s="288">
        <v>60</v>
      </c>
      <c r="B239" s="189" t="s">
        <v>543</v>
      </c>
      <c r="C239" s="241" t="s">
        <v>625</v>
      </c>
      <c r="D239" s="298">
        <v>346</v>
      </c>
      <c r="E239" s="190" t="s">
        <v>293</v>
      </c>
      <c r="F239" s="253" t="s">
        <v>290</v>
      </c>
      <c r="G239" s="189" t="s">
        <v>624</v>
      </c>
    </row>
    <row r="240" spans="1:8">
      <c r="A240" s="288">
        <v>60</v>
      </c>
      <c r="B240" s="189" t="s">
        <v>543</v>
      </c>
      <c r="C240" s="241" t="s">
        <v>626</v>
      </c>
      <c r="D240" s="298">
        <v>466</v>
      </c>
      <c r="E240" s="190" t="s">
        <v>293</v>
      </c>
      <c r="F240" s="253" t="s">
        <v>290</v>
      </c>
      <c r="G240" s="189" t="s">
        <v>624</v>
      </c>
    </row>
    <row r="241" spans="1:7">
      <c r="A241" s="288">
        <v>60</v>
      </c>
      <c r="B241" s="189" t="s">
        <v>543</v>
      </c>
      <c r="C241" s="241" t="s">
        <v>627</v>
      </c>
      <c r="D241" s="298">
        <v>516</v>
      </c>
      <c r="E241" s="190" t="s">
        <v>293</v>
      </c>
      <c r="F241" s="253" t="s">
        <v>290</v>
      </c>
      <c r="G241" s="189" t="s">
        <v>624</v>
      </c>
    </row>
    <row r="242" spans="1:7">
      <c r="A242" s="288">
        <v>60</v>
      </c>
      <c r="B242" s="189" t="s">
        <v>543</v>
      </c>
      <c r="C242" s="241" t="s">
        <v>628</v>
      </c>
      <c r="D242" s="298">
        <v>616</v>
      </c>
      <c r="E242" s="190" t="s">
        <v>293</v>
      </c>
      <c r="F242" s="253" t="s">
        <v>290</v>
      </c>
      <c r="G242" s="189" t="s">
        <v>624</v>
      </c>
    </row>
    <row r="243" spans="1:7">
      <c r="A243" s="288">
        <v>60</v>
      </c>
      <c r="B243" s="189" t="s">
        <v>543</v>
      </c>
      <c r="C243" s="241" t="s">
        <v>629</v>
      </c>
      <c r="D243" s="298">
        <v>646</v>
      </c>
      <c r="E243" s="190" t="s">
        <v>293</v>
      </c>
      <c r="F243" s="253" t="s">
        <v>290</v>
      </c>
      <c r="G243" s="189" t="s">
        <v>624</v>
      </c>
    </row>
    <row r="244" spans="1:7">
      <c r="A244" s="288">
        <v>61</v>
      </c>
      <c r="B244" s="181" t="s">
        <v>290</v>
      </c>
      <c r="C244" s="181" t="s">
        <v>290</v>
      </c>
      <c r="D244" s="298">
        <v>22</v>
      </c>
      <c r="E244" s="190" t="s">
        <v>294</v>
      </c>
      <c r="F244" s="241" t="s">
        <v>176</v>
      </c>
      <c r="G244" s="189" t="s">
        <v>624</v>
      </c>
    </row>
    <row r="245" spans="1:7" ht="30">
      <c r="A245" s="288">
        <v>61</v>
      </c>
      <c r="B245" s="189" t="s">
        <v>632</v>
      </c>
      <c r="C245" s="189" t="s">
        <v>633</v>
      </c>
      <c r="D245" s="298">
        <v>341</v>
      </c>
      <c r="E245" s="190" t="s">
        <v>293</v>
      </c>
      <c r="F245" s="241" t="s">
        <v>290</v>
      </c>
      <c r="G245" s="189" t="s">
        <v>634</v>
      </c>
    </row>
    <row r="246" spans="1:7" ht="30">
      <c r="A246" s="288">
        <v>61</v>
      </c>
      <c r="B246" s="189" t="s">
        <v>632</v>
      </c>
      <c r="C246" s="189" t="s">
        <v>635</v>
      </c>
      <c r="D246" s="298">
        <v>461</v>
      </c>
      <c r="E246" s="190" t="s">
        <v>293</v>
      </c>
      <c r="F246" s="241" t="s">
        <v>290</v>
      </c>
      <c r="G246" s="189" t="s">
        <v>634</v>
      </c>
    </row>
    <row r="247" spans="1:7" ht="30">
      <c r="A247" s="288">
        <v>61</v>
      </c>
      <c r="B247" s="189" t="s">
        <v>632</v>
      </c>
      <c r="C247" s="189" t="s">
        <v>636</v>
      </c>
      <c r="D247" s="298">
        <v>471</v>
      </c>
      <c r="E247" s="190" t="s">
        <v>293</v>
      </c>
      <c r="F247" s="241" t="s">
        <v>290</v>
      </c>
      <c r="G247" s="189" t="s">
        <v>634</v>
      </c>
    </row>
    <row r="248" spans="1:7" ht="30">
      <c r="A248" s="288">
        <v>61</v>
      </c>
      <c r="B248" s="189" t="s">
        <v>632</v>
      </c>
      <c r="C248" s="189" t="s">
        <v>637</v>
      </c>
      <c r="D248" s="298">
        <v>511</v>
      </c>
      <c r="E248" s="190" t="s">
        <v>293</v>
      </c>
      <c r="F248" s="241" t="s">
        <v>290</v>
      </c>
      <c r="G248" s="189" t="s">
        <v>634</v>
      </c>
    </row>
    <row r="249" spans="1:7" ht="30">
      <c r="A249" s="288">
        <v>61</v>
      </c>
      <c r="B249" s="189" t="s">
        <v>632</v>
      </c>
      <c r="C249" s="189" t="s">
        <v>638</v>
      </c>
      <c r="D249" s="298">
        <v>611</v>
      </c>
      <c r="E249" s="190" t="s">
        <v>293</v>
      </c>
      <c r="F249" s="241" t="s">
        <v>290</v>
      </c>
      <c r="G249" s="189" t="s">
        <v>634</v>
      </c>
    </row>
    <row r="250" spans="1:7" ht="30">
      <c r="A250" s="288">
        <v>61</v>
      </c>
      <c r="B250" s="189" t="s">
        <v>632</v>
      </c>
      <c r="C250" s="189" t="s">
        <v>639</v>
      </c>
      <c r="D250" s="298">
        <v>641</v>
      </c>
      <c r="E250" s="190" t="s">
        <v>293</v>
      </c>
      <c r="F250" s="241" t="s">
        <v>290</v>
      </c>
      <c r="G250" s="189" t="s">
        <v>634</v>
      </c>
    </row>
    <row r="251" spans="1:7" ht="30">
      <c r="A251" s="288">
        <v>61</v>
      </c>
      <c r="B251" s="189" t="s">
        <v>640</v>
      </c>
      <c r="C251" s="189" t="s">
        <v>641</v>
      </c>
      <c r="D251" s="298">
        <v>342</v>
      </c>
      <c r="E251" s="190" t="s">
        <v>293</v>
      </c>
      <c r="F251" s="241" t="s">
        <v>290</v>
      </c>
      <c r="G251" s="189" t="s">
        <v>642</v>
      </c>
    </row>
    <row r="252" spans="1:7" ht="30">
      <c r="A252" s="288">
        <v>61</v>
      </c>
      <c r="B252" s="189" t="s">
        <v>640</v>
      </c>
      <c r="C252" s="189" t="s">
        <v>643</v>
      </c>
      <c r="D252" s="298">
        <v>462</v>
      </c>
      <c r="E252" s="190" t="s">
        <v>293</v>
      </c>
      <c r="F252" s="241" t="s">
        <v>290</v>
      </c>
      <c r="G252" s="189" t="s">
        <v>642</v>
      </c>
    </row>
    <row r="253" spans="1:7" ht="30">
      <c r="A253" s="288">
        <v>61</v>
      </c>
      <c r="B253" s="189" t="s">
        <v>640</v>
      </c>
      <c r="C253" s="189" t="s">
        <v>644</v>
      </c>
      <c r="D253" s="298">
        <v>472</v>
      </c>
      <c r="E253" s="190" t="s">
        <v>293</v>
      </c>
      <c r="F253" s="241" t="s">
        <v>290</v>
      </c>
      <c r="G253" s="189" t="s">
        <v>642</v>
      </c>
    </row>
    <row r="254" spans="1:7" ht="30">
      <c r="A254" s="288">
        <v>61</v>
      </c>
      <c r="B254" s="189" t="s">
        <v>640</v>
      </c>
      <c r="C254" s="189" t="s">
        <v>645</v>
      </c>
      <c r="D254" s="298">
        <v>512</v>
      </c>
      <c r="E254" s="190" t="s">
        <v>293</v>
      </c>
      <c r="F254" s="241" t="s">
        <v>290</v>
      </c>
      <c r="G254" s="189" t="s">
        <v>642</v>
      </c>
    </row>
    <row r="255" spans="1:7" ht="30">
      <c r="A255" s="288">
        <v>61</v>
      </c>
      <c r="B255" s="189" t="s">
        <v>640</v>
      </c>
      <c r="C255" s="189" t="s">
        <v>646</v>
      </c>
      <c r="D255" s="298">
        <v>612</v>
      </c>
      <c r="E255" s="190" t="s">
        <v>293</v>
      </c>
      <c r="F255" s="241" t="s">
        <v>290</v>
      </c>
      <c r="G255" s="189" t="s">
        <v>642</v>
      </c>
    </row>
    <row r="256" spans="1:7" ht="30">
      <c r="A256" s="288">
        <v>61</v>
      </c>
      <c r="B256" s="189" t="s">
        <v>640</v>
      </c>
      <c r="C256" s="189" t="s">
        <v>647</v>
      </c>
      <c r="D256" s="298">
        <v>642</v>
      </c>
      <c r="E256" s="190" t="s">
        <v>293</v>
      </c>
      <c r="F256" s="241" t="s">
        <v>290</v>
      </c>
      <c r="G256" s="189" t="s">
        <v>642</v>
      </c>
    </row>
    <row r="257" spans="1:7" ht="30">
      <c r="A257" s="288">
        <v>61</v>
      </c>
      <c r="B257" s="189" t="s">
        <v>648</v>
      </c>
      <c r="C257" s="189" t="s">
        <v>649</v>
      </c>
      <c r="D257" s="298">
        <v>343</v>
      </c>
      <c r="E257" s="190" t="s">
        <v>293</v>
      </c>
      <c r="F257" s="241" t="s">
        <v>290</v>
      </c>
      <c r="G257" s="189" t="s">
        <v>103</v>
      </c>
    </row>
    <row r="258" spans="1:7" ht="30">
      <c r="A258" s="288">
        <v>61</v>
      </c>
      <c r="B258" s="189" t="s">
        <v>648</v>
      </c>
      <c r="C258" s="189" t="s">
        <v>650</v>
      </c>
      <c r="D258" s="298">
        <v>463</v>
      </c>
      <c r="E258" s="190" t="s">
        <v>293</v>
      </c>
      <c r="F258" s="241" t="s">
        <v>290</v>
      </c>
      <c r="G258" s="189" t="s">
        <v>103</v>
      </c>
    </row>
    <row r="259" spans="1:7" ht="30">
      <c r="A259" s="288">
        <v>61</v>
      </c>
      <c r="B259" s="189" t="s">
        <v>648</v>
      </c>
      <c r="C259" s="189" t="s">
        <v>651</v>
      </c>
      <c r="D259" s="298">
        <v>473</v>
      </c>
      <c r="E259" s="190" t="s">
        <v>293</v>
      </c>
      <c r="F259" s="241" t="s">
        <v>290</v>
      </c>
      <c r="G259" s="189" t="s">
        <v>103</v>
      </c>
    </row>
    <row r="260" spans="1:7" ht="30">
      <c r="A260" s="288">
        <v>61</v>
      </c>
      <c r="B260" s="189" t="s">
        <v>648</v>
      </c>
      <c r="C260" s="189" t="s">
        <v>652</v>
      </c>
      <c r="D260" s="298">
        <v>513</v>
      </c>
      <c r="E260" s="190" t="s">
        <v>293</v>
      </c>
      <c r="F260" s="241" t="s">
        <v>290</v>
      </c>
      <c r="G260" s="189" t="s">
        <v>103</v>
      </c>
    </row>
    <row r="261" spans="1:7" ht="30">
      <c r="A261" s="288">
        <v>61</v>
      </c>
      <c r="B261" s="189" t="s">
        <v>648</v>
      </c>
      <c r="C261" s="189" t="s">
        <v>653</v>
      </c>
      <c r="D261" s="298">
        <v>613</v>
      </c>
      <c r="E261" s="190" t="s">
        <v>293</v>
      </c>
      <c r="F261" s="241" t="s">
        <v>290</v>
      </c>
      <c r="G261" s="189" t="s">
        <v>103</v>
      </c>
    </row>
    <row r="262" spans="1:7" ht="30">
      <c r="A262" s="288">
        <v>61</v>
      </c>
      <c r="B262" s="189" t="s">
        <v>648</v>
      </c>
      <c r="C262" s="189" t="s">
        <v>654</v>
      </c>
      <c r="D262" s="298">
        <v>643</v>
      </c>
      <c r="E262" s="190" t="s">
        <v>293</v>
      </c>
      <c r="F262" s="241" t="s">
        <v>290</v>
      </c>
      <c r="G262" s="189" t="s">
        <v>103</v>
      </c>
    </row>
    <row r="263" spans="1:7">
      <c r="A263" s="288">
        <v>61</v>
      </c>
      <c r="B263" s="189" t="s">
        <v>655</v>
      </c>
      <c r="C263" s="189" t="s">
        <v>656</v>
      </c>
      <c r="D263" s="298">
        <v>344</v>
      </c>
      <c r="E263" s="190" t="s">
        <v>293</v>
      </c>
      <c r="F263" s="241" t="s">
        <v>290</v>
      </c>
      <c r="G263" s="189" t="s">
        <v>657</v>
      </c>
    </row>
    <row r="264" spans="1:7">
      <c r="A264" s="288">
        <v>61</v>
      </c>
      <c r="B264" s="189" t="s">
        <v>655</v>
      </c>
      <c r="C264" s="189" t="s">
        <v>658</v>
      </c>
      <c r="D264" s="298">
        <v>464</v>
      </c>
      <c r="E264" s="190" t="s">
        <v>293</v>
      </c>
      <c r="F264" s="241" t="s">
        <v>290</v>
      </c>
      <c r="G264" s="189" t="s">
        <v>657</v>
      </c>
    </row>
    <row r="265" spans="1:7">
      <c r="A265" s="288">
        <v>61</v>
      </c>
      <c r="B265" s="189" t="s">
        <v>655</v>
      </c>
      <c r="C265" s="189" t="s">
        <v>659</v>
      </c>
      <c r="D265" s="298">
        <v>474</v>
      </c>
      <c r="E265" s="190" t="s">
        <v>293</v>
      </c>
      <c r="F265" s="241" t="s">
        <v>290</v>
      </c>
      <c r="G265" s="189" t="s">
        <v>657</v>
      </c>
    </row>
    <row r="266" spans="1:7">
      <c r="A266" s="288">
        <v>61</v>
      </c>
      <c r="B266" s="189" t="s">
        <v>655</v>
      </c>
      <c r="C266" s="189" t="s">
        <v>660</v>
      </c>
      <c r="D266" s="298">
        <v>514</v>
      </c>
      <c r="E266" s="190" t="s">
        <v>293</v>
      </c>
      <c r="F266" s="241" t="s">
        <v>290</v>
      </c>
      <c r="G266" s="189" t="s">
        <v>657</v>
      </c>
    </row>
    <row r="267" spans="1:7">
      <c r="A267" s="288">
        <v>61</v>
      </c>
      <c r="B267" s="189" t="s">
        <v>655</v>
      </c>
      <c r="C267" s="189" t="s">
        <v>661</v>
      </c>
      <c r="D267" s="298">
        <v>614</v>
      </c>
      <c r="E267" s="190" t="s">
        <v>293</v>
      </c>
      <c r="F267" s="241" t="s">
        <v>290</v>
      </c>
      <c r="G267" s="189" t="s">
        <v>657</v>
      </c>
    </row>
    <row r="268" spans="1:7">
      <c r="A268" s="288">
        <v>61</v>
      </c>
      <c r="B268" s="189" t="s">
        <v>655</v>
      </c>
      <c r="C268" s="189" t="s">
        <v>662</v>
      </c>
      <c r="D268" s="298">
        <v>644</v>
      </c>
      <c r="E268" s="190" t="s">
        <v>293</v>
      </c>
      <c r="F268" s="241" t="s">
        <v>290</v>
      </c>
      <c r="G268" s="189" t="s">
        <v>657</v>
      </c>
    </row>
    <row r="269" spans="1:7">
      <c r="A269" s="288">
        <v>61</v>
      </c>
      <c r="B269" s="189" t="s">
        <v>663</v>
      </c>
      <c r="C269" s="189" t="s">
        <v>664</v>
      </c>
      <c r="D269" s="298">
        <v>345</v>
      </c>
      <c r="E269" s="190" t="s">
        <v>293</v>
      </c>
      <c r="F269" s="241" t="s">
        <v>290</v>
      </c>
      <c r="G269" s="189" t="s">
        <v>204</v>
      </c>
    </row>
    <row r="270" spans="1:7">
      <c r="A270" s="288">
        <v>61</v>
      </c>
      <c r="B270" s="189" t="s">
        <v>663</v>
      </c>
      <c r="C270" s="189" t="s">
        <v>665</v>
      </c>
      <c r="D270" s="298">
        <v>465</v>
      </c>
      <c r="E270" s="190" t="s">
        <v>293</v>
      </c>
      <c r="F270" s="241" t="s">
        <v>290</v>
      </c>
      <c r="G270" s="189" t="s">
        <v>204</v>
      </c>
    </row>
    <row r="271" spans="1:7">
      <c r="A271" s="288">
        <v>61</v>
      </c>
      <c r="B271" s="189" t="s">
        <v>663</v>
      </c>
      <c r="C271" s="189" t="s">
        <v>666</v>
      </c>
      <c r="D271" s="298">
        <v>475</v>
      </c>
      <c r="E271" s="190" t="s">
        <v>293</v>
      </c>
      <c r="F271" s="241" t="s">
        <v>290</v>
      </c>
      <c r="G271" s="189" t="s">
        <v>204</v>
      </c>
    </row>
    <row r="272" spans="1:7">
      <c r="A272" s="288">
        <v>61</v>
      </c>
      <c r="B272" s="189" t="s">
        <v>663</v>
      </c>
      <c r="C272" s="189" t="s">
        <v>667</v>
      </c>
      <c r="D272" s="298">
        <v>515</v>
      </c>
      <c r="E272" s="190" t="s">
        <v>293</v>
      </c>
      <c r="F272" s="241" t="s">
        <v>290</v>
      </c>
      <c r="G272" s="189" t="s">
        <v>204</v>
      </c>
    </row>
    <row r="273" spans="1:7">
      <c r="A273" s="288">
        <v>61</v>
      </c>
      <c r="B273" s="189" t="s">
        <v>663</v>
      </c>
      <c r="C273" s="189" t="s">
        <v>668</v>
      </c>
      <c r="D273" s="298">
        <v>615</v>
      </c>
      <c r="E273" s="190" t="s">
        <v>293</v>
      </c>
      <c r="F273" s="241" t="s">
        <v>290</v>
      </c>
      <c r="G273" s="189" t="s">
        <v>204</v>
      </c>
    </row>
    <row r="274" spans="1:7">
      <c r="A274" s="288">
        <v>61</v>
      </c>
      <c r="B274" s="189" t="s">
        <v>663</v>
      </c>
      <c r="C274" s="189" t="s">
        <v>669</v>
      </c>
      <c r="D274" s="298">
        <v>645</v>
      </c>
      <c r="E274" s="190" t="s">
        <v>293</v>
      </c>
      <c r="F274" s="241" t="s">
        <v>290</v>
      </c>
      <c r="G274" s="189" t="s">
        <v>204</v>
      </c>
    </row>
  </sheetData>
  <pageMargins left="0.7" right="0.7" top="0.75" bottom="0.75" header="0.3" footer="0.3"/>
  <pageSetup paperSize="9" orientation="portrait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C274"/>
  <sheetViews>
    <sheetView topLeftCell="B1" workbookViewId="0">
      <pane ySplit="1" topLeftCell="A140" activePane="bottomLeft" state="frozen"/>
      <selection pane="bottomLeft" activeCell="D116" sqref="D116"/>
    </sheetView>
  </sheetViews>
  <sheetFormatPr defaultRowHeight="15"/>
  <cols>
    <col min="1" max="1" width="7.28515625" style="211" bestFit="1" customWidth="1"/>
    <col min="2" max="2" width="4.5703125" style="287" bestFit="1" customWidth="1"/>
    <col min="3" max="3" width="62.85546875" style="287" bestFit="1" customWidth="1"/>
    <col min="4" max="16384" width="9.140625" style="287"/>
  </cols>
  <sheetData>
    <row r="1" spans="1:3">
      <c r="A1" s="291" t="s">
        <v>694</v>
      </c>
      <c r="B1" s="81" t="s">
        <v>4</v>
      </c>
      <c r="C1" s="81" t="s">
        <v>718</v>
      </c>
    </row>
    <row r="2" spans="1:3">
      <c r="A2" s="288">
        <v>1</v>
      </c>
      <c r="B2" s="301">
        <v>51</v>
      </c>
      <c r="C2" s="287" t="s">
        <v>164</v>
      </c>
    </row>
    <row r="3" spans="1:3">
      <c r="A3" s="288">
        <v>1</v>
      </c>
      <c r="B3" s="301">
        <v>52</v>
      </c>
      <c r="C3" s="287" t="s">
        <v>168</v>
      </c>
    </row>
    <row r="4" spans="1:3">
      <c r="A4" s="288">
        <v>1</v>
      </c>
      <c r="B4" s="301">
        <v>53</v>
      </c>
      <c r="C4" s="287" t="s">
        <v>169</v>
      </c>
    </row>
    <row r="5" spans="1:3">
      <c r="A5" s="288">
        <v>1</v>
      </c>
      <c r="B5" s="301">
        <v>54</v>
      </c>
      <c r="C5" s="287" t="s">
        <v>170</v>
      </c>
    </row>
    <row r="6" spans="1:3">
      <c r="A6" s="288">
        <v>1</v>
      </c>
      <c r="B6" s="301">
        <v>55</v>
      </c>
      <c r="C6" s="287" t="s">
        <v>171</v>
      </c>
    </row>
    <row r="7" spans="1:3">
      <c r="A7" s="288">
        <v>1</v>
      </c>
      <c r="B7" s="301">
        <v>56</v>
      </c>
      <c r="C7" s="287" t="s">
        <v>172</v>
      </c>
    </row>
    <row r="8" spans="1:3">
      <c r="A8" s="288">
        <v>1</v>
      </c>
      <c r="B8" s="301">
        <v>30</v>
      </c>
      <c r="C8" s="287" t="s">
        <v>695</v>
      </c>
    </row>
    <row r="9" spans="1:3">
      <c r="A9" s="288">
        <v>2</v>
      </c>
      <c r="B9" s="301">
        <v>51</v>
      </c>
      <c r="C9" s="287" t="s">
        <v>164</v>
      </c>
    </row>
    <row r="10" spans="1:3">
      <c r="A10" s="288">
        <v>2</v>
      </c>
      <c r="B10" s="301">
        <v>52</v>
      </c>
      <c r="C10" s="287" t="s">
        <v>168</v>
      </c>
    </row>
    <row r="11" spans="1:3">
      <c r="A11" s="288">
        <v>2</v>
      </c>
      <c r="B11" s="301">
        <v>53</v>
      </c>
      <c r="C11" s="287" t="s">
        <v>169</v>
      </c>
    </row>
    <row r="12" spans="1:3">
      <c r="A12" s="288">
        <v>2</v>
      </c>
      <c r="B12" s="301">
        <v>54</v>
      </c>
      <c r="C12" s="287" t="s">
        <v>170</v>
      </c>
    </row>
    <row r="13" spans="1:3">
      <c r="A13" s="288">
        <v>2</v>
      </c>
      <c r="B13" s="301">
        <v>55</v>
      </c>
      <c r="C13" s="287" t="s">
        <v>171</v>
      </c>
    </row>
    <row r="14" spans="1:3">
      <c r="A14" s="288">
        <v>2</v>
      </c>
      <c r="B14" s="301">
        <v>56</v>
      </c>
      <c r="C14" s="287" t="s">
        <v>172</v>
      </c>
    </row>
    <row r="15" spans="1:3">
      <c r="A15" s="288">
        <v>2</v>
      </c>
      <c r="B15" s="301">
        <v>710</v>
      </c>
      <c r="C15" s="287" t="s">
        <v>66</v>
      </c>
    </row>
    <row r="16" spans="1:3">
      <c r="A16" s="288">
        <v>2</v>
      </c>
      <c r="B16" s="301">
        <v>720</v>
      </c>
      <c r="C16" s="287" t="s">
        <v>67</v>
      </c>
    </row>
    <row r="17" spans="1:3">
      <c r="A17" s="288">
        <v>2</v>
      </c>
      <c r="B17" s="301">
        <v>730</v>
      </c>
      <c r="C17" s="287" t="s">
        <v>68</v>
      </c>
    </row>
    <row r="18" spans="1:3">
      <c r="A18" s="288">
        <v>2</v>
      </c>
      <c r="B18" s="301">
        <v>740</v>
      </c>
      <c r="C18" s="287" t="s">
        <v>69</v>
      </c>
    </row>
    <row r="19" spans="1:3">
      <c r="A19" s="288">
        <v>2</v>
      </c>
      <c r="B19" s="301">
        <v>750</v>
      </c>
      <c r="C19" s="287" t="s">
        <v>70</v>
      </c>
    </row>
    <row r="20" spans="1:3">
      <c r="A20" s="288">
        <v>2</v>
      </c>
      <c r="B20" s="301">
        <v>760</v>
      </c>
      <c r="C20" s="287" t="s">
        <v>71</v>
      </c>
    </row>
    <row r="21" spans="1:3">
      <c r="A21" s="288">
        <v>3</v>
      </c>
      <c r="B21" s="301">
        <v>51</v>
      </c>
      <c r="C21" s="287" t="s">
        <v>164</v>
      </c>
    </row>
    <row r="22" spans="1:3">
      <c r="A22" s="288">
        <v>3</v>
      </c>
      <c r="B22" s="301">
        <v>52</v>
      </c>
      <c r="C22" s="287" t="s">
        <v>168</v>
      </c>
    </row>
    <row r="23" spans="1:3">
      <c r="A23" s="288">
        <v>3</v>
      </c>
      <c r="B23" s="301">
        <v>53</v>
      </c>
      <c r="C23" s="287" t="s">
        <v>169</v>
      </c>
    </row>
    <row r="24" spans="1:3">
      <c r="A24" s="288">
        <v>3</v>
      </c>
      <c r="B24" s="301">
        <v>54</v>
      </c>
      <c r="C24" s="287" t="s">
        <v>170</v>
      </c>
    </row>
    <row r="25" spans="1:3">
      <c r="A25" s="288">
        <v>3</v>
      </c>
      <c r="B25" s="301">
        <v>55</v>
      </c>
      <c r="C25" s="287" t="s">
        <v>171</v>
      </c>
    </row>
    <row r="26" spans="1:3">
      <c r="A26" s="288">
        <v>3</v>
      </c>
      <c r="B26" s="301">
        <v>56</v>
      </c>
      <c r="C26" s="287" t="s">
        <v>172</v>
      </c>
    </row>
    <row r="27" spans="1:3">
      <c r="A27" s="288">
        <v>3</v>
      </c>
      <c r="B27" s="301">
        <v>792</v>
      </c>
      <c r="C27" s="287" t="s">
        <v>218</v>
      </c>
    </row>
    <row r="28" spans="1:3">
      <c r="A28" s="288">
        <v>4</v>
      </c>
      <c r="B28" s="301">
        <v>51</v>
      </c>
      <c r="C28" s="287" t="s">
        <v>164</v>
      </c>
    </row>
    <row r="29" spans="1:3">
      <c r="A29" s="288">
        <v>4</v>
      </c>
      <c r="B29" s="301">
        <v>52</v>
      </c>
      <c r="C29" s="287" t="s">
        <v>168</v>
      </c>
    </row>
    <row r="30" spans="1:3">
      <c r="A30" s="288">
        <v>4</v>
      </c>
      <c r="B30" s="301">
        <v>53</v>
      </c>
      <c r="C30" s="287" t="s">
        <v>169</v>
      </c>
    </row>
    <row r="31" spans="1:3">
      <c r="A31" s="288">
        <v>4</v>
      </c>
      <c r="B31" s="301">
        <v>54</v>
      </c>
      <c r="C31" s="287" t="s">
        <v>170</v>
      </c>
    </row>
    <row r="32" spans="1:3">
      <c r="A32" s="288">
        <v>4</v>
      </c>
      <c r="B32" s="301">
        <v>55</v>
      </c>
      <c r="C32" s="287" t="s">
        <v>171</v>
      </c>
    </row>
    <row r="33" spans="1:3">
      <c r="A33" s="288">
        <v>4</v>
      </c>
      <c r="B33" s="301">
        <v>56</v>
      </c>
      <c r="C33" s="287" t="s">
        <v>172</v>
      </c>
    </row>
    <row r="34" spans="1:3">
      <c r="A34" s="288">
        <v>4</v>
      </c>
      <c r="B34" s="301">
        <v>30</v>
      </c>
      <c r="C34" s="287" t="s">
        <v>695</v>
      </c>
    </row>
    <row r="35" spans="1:3">
      <c r="A35" s="288">
        <v>4</v>
      </c>
      <c r="B35" s="301">
        <v>791</v>
      </c>
      <c r="C35" s="287" t="s">
        <v>696</v>
      </c>
    </row>
    <row r="36" spans="1:3">
      <c r="A36" s="288">
        <v>5</v>
      </c>
      <c r="B36" s="301">
        <v>16</v>
      </c>
      <c r="C36" s="287" t="s">
        <v>246</v>
      </c>
    </row>
    <row r="37" spans="1:3">
      <c r="A37" s="288">
        <v>5</v>
      </c>
      <c r="B37" s="301">
        <v>60</v>
      </c>
      <c r="C37" s="287" t="s">
        <v>697</v>
      </c>
    </row>
    <row r="38" spans="1:3">
      <c r="A38" s="288">
        <v>5</v>
      </c>
      <c r="B38" s="301">
        <v>65</v>
      </c>
      <c r="C38" s="287" t="s">
        <v>248</v>
      </c>
    </row>
    <row r="39" spans="1:3">
      <c r="A39" s="288">
        <v>5</v>
      </c>
      <c r="B39" s="301">
        <v>820</v>
      </c>
      <c r="C39" s="287" t="s">
        <v>250</v>
      </c>
    </row>
    <row r="40" spans="1:3">
      <c r="A40" s="288">
        <v>5</v>
      </c>
      <c r="B40" s="301">
        <v>59</v>
      </c>
      <c r="C40" s="287" t="s">
        <v>245</v>
      </c>
    </row>
    <row r="41" spans="1:3">
      <c r="A41" s="288">
        <v>5</v>
      </c>
      <c r="B41" s="301">
        <v>65</v>
      </c>
      <c r="C41" s="287" t="s">
        <v>248</v>
      </c>
    </row>
    <row r="42" spans="1:3">
      <c r="A42" s="288">
        <v>5</v>
      </c>
      <c r="B42" s="301">
        <v>60</v>
      </c>
      <c r="C42" s="287" t="s">
        <v>247</v>
      </c>
    </row>
    <row r="43" spans="1:3">
      <c r="A43" s="288">
        <v>5</v>
      </c>
      <c r="B43" s="301">
        <v>59</v>
      </c>
      <c r="C43" s="287" t="s">
        <v>245</v>
      </c>
    </row>
    <row r="44" spans="1:3">
      <c r="A44" s="288">
        <v>5</v>
      </c>
      <c r="B44" s="301">
        <v>85</v>
      </c>
      <c r="C44" s="287" t="s">
        <v>179</v>
      </c>
    </row>
    <row r="45" spans="1:3">
      <c r="A45" s="288">
        <v>5</v>
      </c>
      <c r="B45" s="301">
        <v>80</v>
      </c>
      <c r="C45" s="287" t="s">
        <v>185</v>
      </c>
    </row>
    <row r="46" spans="1:3">
      <c r="A46" s="288">
        <v>5</v>
      </c>
      <c r="B46" s="301">
        <v>810</v>
      </c>
      <c r="C46" s="287" t="s">
        <v>249</v>
      </c>
    </row>
    <row r="47" spans="1:3">
      <c r="A47" s="288">
        <v>5</v>
      </c>
      <c r="B47" s="301">
        <v>16</v>
      </c>
      <c r="C47" s="287" t="s">
        <v>246</v>
      </c>
    </row>
    <row r="48" spans="1:3">
      <c r="A48" s="288">
        <v>5</v>
      </c>
      <c r="B48" s="301">
        <v>80</v>
      </c>
      <c r="C48" s="287" t="s">
        <v>185</v>
      </c>
    </row>
    <row r="49" spans="1:3">
      <c r="A49" s="288">
        <v>5</v>
      </c>
      <c r="B49" s="301">
        <v>85</v>
      </c>
      <c r="C49" s="287" t="s">
        <v>179</v>
      </c>
    </row>
    <row r="50" spans="1:3">
      <c r="A50" s="288">
        <v>6</v>
      </c>
      <c r="B50" s="301">
        <v>60</v>
      </c>
      <c r="C50" s="287" t="s">
        <v>247</v>
      </c>
    </row>
    <row r="51" spans="1:3">
      <c r="A51" s="288">
        <v>6</v>
      </c>
      <c r="B51" s="301">
        <v>65</v>
      </c>
      <c r="C51" s="287" t="s">
        <v>248</v>
      </c>
    </row>
    <row r="52" spans="1:3">
      <c r="A52" s="288">
        <v>6</v>
      </c>
      <c r="B52" s="301">
        <v>820</v>
      </c>
      <c r="C52" s="287" t="s">
        <v>698</v>
      </c>
    </row>
    <row r="53" spans="1:3">
      <c r="A53" s="288">
        <v>6</v>
      </c>
      <c r="B53" s="301">
        <v>85</v>
      </c>
      <c r="C53" s="287" t="s">
        <v>179</v>
      </c>
    </row>
    <row r="54" spans="1:3">
      <c r="A54" s="288">
        <v>6</v>
      </c>
      <c r="B54" s="301">
        <v>80</v>
      </c>
      <c r="C54" s="287" t="s">
        <v>185</v>
      </c>
    </row>
    <row r="55" spans="1:3">
      <c r="A55" s="288">
        <v>6</v>
      </c>
      <c r="B55" s="301">
        <v>810</v>
      </c>
      <c r="C55" s="287" t="s">
        <v>249</v>
      </c>
    </row>
    <row r="56" spans="1:3">
      <c r="A56" s="288">
        <v>7</v>
      </c>
      <c r="B56" s="301">
        <v>42</v>
      </c>
      <c r="C56" s="287" t="s">
        <v>162</v>
      </c>
    </row>
    <row r="57" spans="1:3">
      <c r="A57" s="288">
        <v>7</v>
      </c>
      <c r="B57" s="301">
        <v>30</v>
      </c>
      <c r="C57" s="287" t="s">
        <v>699</v>
      </c>
    </row>
    <row r="58" spans="1:3">
      <c r="A58" s="288">
        <v>7</v>
      </c>
      <c r="B58" s="301">
        <v>42</v>
      </c>
      <c r="C58" s="287" t="s">
        <v>162</v>
      </c>
    </row>
    <row r="59" spans="1:3">
      <c r="A59" s="288">
        <v>7</v>
      </c>
      <c r="B59" s="301">
        <v>49</v>
      </c>
      <c r="C59" s="287" t="s">
        <v>700</v>
      </c>
    </row>
    <row r="60" spans="1:3">
      <c r="A60" s="288">
        <v>7</v>
      </c>
      <c r="B60" s="301">
        <v>41</v>
      </c>
      <c r="C60" s="287" t="s">
        <v>255</v>
      </c>
    </row>
    <row r="61" spans="1:3">
      <c r="A61" s="288">
        <v>7</v>
      </c>
      <c r="B61" s="301">
        <v>30</v>
      </c>
      <c r="C61" s="287" t="s">
        <v>699</v>
      </c>
    </row>
    <row r="62" spans="1:3">
      <c r="A62" s="288">
        <v>7</v>
      </c>
      <c r="B62" s="301">
        <v>41</v>
      </c>
      <c r="C62" s="287" t="s">
        <v>701</v>
      </c>
    </row>
    <row r="63" spans="1:3">
      <c r="A63" s="288">
        <v>7</v>
      </c>
      <c r="B63" s="301">
        <v>49</v>
      </c>
      <c r="C63" s="287" t="s">
        <v>700</v>
      </c>
    </row>
    <row r="64" spans="1:3">
      <c r="A64" s="288">
        <v>8</v>
      </c>
      <c r="B64" s="301">
        <v>42</v>
      </c>
      <c r="C64" s="287" t="s">
        <v>162</v>
      </c>
    </row>
    <row r="65" spans="1:3">
      <c r="A65" s="288">
        <v>8</v>
      </c>
      <c r="B65" s="301">
        <v>49</v>
      </c>
      <c r="C65" s="287" t="s">
        <v>700</v>
      </c>
    </row>
    <row r="66" spans="1:3">
      <c r="A66" s="288">
        <v>8</v>
      </c>
      <c r="B66" s="301">
        <v>41</v>
      </c>
      <c r="C66" s="287" t="s">
        <v>255</v>
      </c>
    </row>
    <row r="67" spans="1:3">
      <c r="A67" s="288">
        <v>8</v>
      </c>
      <c r="B67" s="301">
        <v>49</v>
      </c>
      <c r="C67" s="287" t="s">
        <v>700</v>
      </c>
    </row>
    <row r="68" spans="1:3">
      <c r="A68" s="288">
        <v>9</v>
      </c>
      <c r="B68" s="301">
        <v>49</v>
      </c>
      <c r="C68" s="287" t="s">
        <v>700</v>
      </c>
    </row>
    <row r="69" spans="1:3">
      <c r="A69" s="288">
        <v>9</v>
      </c>
      <c r="B69" s="301">
        <v>30</v>
      </c>
      <c r="C69" s="287" t="s">
        <v>699</v>
      </c>
    </row>
    <row r="70" spans="1:3">
      <c r="A70" s="288">
        <v>10</v>
      </c>
      <c r="B70" s="301">
        <v>49</v>
      </c>
      <c r="C70" s="287" t="s">
        <v>702</v>
      </c>
    </row>
    <row r="71" spans="1:3">
      <c r="A71" s="288">
        <v>10</v>
      </c>
      <c r="B71" s="301">
        <v>30</v>
      </c>
      <c r="C71" s="287" t="s">
        <v>699</v>
      </c>
    </row>
    <row r="72" spans="1:3">
      <c r="A72" s="288">
        <v>11</v>
      </c>
      <c r="B72" s="301">
        <v>41</v>
      </c>
      <c r="C72" s="287" t="s">
        <v>255</v>
      </c>
    </row>
    <row r="73" spans="1:3">
      <c r="A73" s="288">
        <v>11</v>
      </c>
      <c r="B73" s="301">
        <v>42</v>
      </c>
      <c r="C73" s="287" t="s">
        <v>162</v>
      </c>
    </row>
    <row r="74" spans="1:3">
      <c r="A74" s="288">
        <v>11</v>
      </c>
      <c r="B74" s="301">
        <v>46</v>
      </c>
      <c r="C74" s="287" t="s">
        <v>258</v>
      </c>
    </row>
    <row r="75" spans="1:3">
      <c r="A75" s="288">
        <v>11</v>
      </c>
      <c r="B75" s="301">
        <v>46</v>
      </c>
      <c r="C75" s="287" t="s">
        <v>258</v>
      </c>
    </row>
    <row r="76" spans="1:3">
      <c r="A76" s="288">
        <v>12</v>
      </c>
      <c r="B76" s="301">
        <v>42</v>
      </c>
      <c r="C76" s="287" t="s">
        <v>162</v>
      </c>
    </row>
    <row r="77" spans="1:3">
      <c r="A77" s="288">
        <v>12</v>
      </c>
      <c r="B77" s="301">
        <v>43</v>
      </c>
      <c r="C77" s="287" t="s">
        <v>156</v>
      </c>
    </row>
    <row r="78" spans="1:3">
      <c r="A78" s="288">
        <v>13</v>
      </c>
      <c r="B78" s="301">
        <v>43</v>
      </c>
      <c r="C78" s="287" t="s">
        <v>156</v>
      </c>
    </row>
    <row r="79" spans="1:3">
      <c r="A79" s="288">
        <v>13</v>
      </c>
      <c r="B79" s="301">
        <v>44</v>
      </c>
      <c r="C79" s="287" t="s">
        <v>259</v>
      </c>
    </row>
    <row r="80" spans="1:3">
      <c r="A80" s="288">
        <v>14</v>
      </c>
      <c r="B80" s="301">
        <v>44</v>
      </c>
      <c r="C80" s="287" t="s">
        <v>259</v>
      </c>
    </row>
    <row r="81" spans="1:3">
      <c r="A81" s="288">
        <v>14</v>
      </c>
      <c r="B81" s="301">
        <v>45</v>
      </c>
      <c r="C81" s="287" t="s">
        <v>256</v>
      </c>
    </row>
    <row r="82" spans="1:3">
      <c r="A82" s="288">
        <v>15</v>
      </c>
      <c r="B82" s="301">
        <v>45</v>
      </c>
      <c r="C82" s="287" t="s">
        <v>256</v>
      </c>
    </row>
    <row r="83" spans="1:3">
      <c r="A83" s="288">
        <v>15</v>
      </c>
      <c r="B83" s="301">
        <v>321</v>
      </c>
      <c r="C83" s="287" t="s">
        <v>43</v>
      </c>
    </row>
    <row r="84" spans="1:3">
      <c r="A84" s="288">
        <v>15</v>
      </c>
      <c r="B84" s="301">
        <v>322</v>
      </c>
      <c r="C84" s="287" t="s">
        <v>44</v>
      </c>
    </row>
    <row r="85" spans="1:3">
      <c r="A85" s="288">
        <v>16</v>
      </c>
      <c r="B85" s="301">
        <v>44</v>
      </c>
      <c r="C85" s="287" t="s">
        <v>259</v>
      </c>
    </row>
    <row r="86" spans="1:3">
      <c r="A86" s="288">
        <v>16</v>
      </c>
      <c r="B86" s="301">
        <v>321</v>
      </c>
      <c r="C86" s="287" t="s">
        <v>43</v>
      </c>
    </row>
    <row r="87" spans="1:3">
      <c r="A87" s="288">
        <v>16</v>
      </c>
      <c r="B87" s="301">
        <v>322</v>
      </c>
      <c r="C87" s="287" t="s">
        <v>44</v>
      </c>
    </row>
    <row r="88" spans="1:3">
      <c r="A88" s="288">
        <v>17</v>
      </c>
      <c r="B88" s="301">
        <v>45</v>
      </c>
      <c r="C88" s="287" t="s">
        <v>256</v>
      </c>
    </row>
    <row r="89" spans="1:3">
      <c r="A89" s="288">
        <v>17</v>
      </c>
      <c r="B89" s="301">
        <v>42</v>
      </c>
      <c r="C89" s="287" t="s">
        <v>162</v>
      </c>
    </row>
    <row r="90" spans="1:3">
      <c r="A90" s="288">
        <v>18</v>
      </c>
      <c r="B90" s="301">
        <v>44</v>
      </c>
      <c r="C90" s="287" t="s">
        <v>259</v>
      </c>
    </row>
    <row r="91" spans="1:3">
      <c r="A91" s="288">
        <v>18</v>
      </c>
      <c r="B91" s="301">
        <v>42</v>
      </c>
      <c r="C91" s="287" t="s">
        <v>162</v>
      </c>
    </row>
    <row r="92" spans="1:3">
      <c r="A92" s="288">
        <v>19</v>
      </c>
      <c r="B92" s="301">
        <v>45</v>
      </c>
      <c r="C92" s="287" t="s">
        <v>256</v>
      </c>
    </row>
    <row r="93" spans="1:3">
      <c r="A93" s="288">
        <v>19</v>
      </c>
      <c r="B93" s="301">
        <v>47</v>
      </c>
      <c r="C93" s="287" t="s">
        <v>260</v>
      </c>
    </row>
    <row r="94" spans="1:3">
      <c r="A94" s="288">
        <v>20</v>
      </c>
      <c r="B94" s="301">
        <v>42</v>
      </c>
      <c r="C94" s="287" t="s">
        <v>162</v>
      </c>
    </row>
    <row r="95" spans="1:3">
      <c r="A95" s="288">
        <v>20</v>
      </c>
      <c r="B95" s="301">
        <v>44</v>
      </c>
      <c r="C95" s="287" t="s">
        <v>259</v>
      </c>
    </row>
    <row r="96" spans="1:3">
      <c r="A96" s="288">
        <v>21</v>
      </c>
      <c r="B96" s="301">
        <v>44</v>
      </c>
      <c r="C96" s="287" t="s">
        <v>259</v>
      </c>
    </row>
    <row r="97" spans="1:3">
      <c r="A97" s="288">
        <v>21</v>
      </c>
      <c r="B97" s="301">
        <v>45</v>
      </c>
      <c r="C97" s="287" t="s">
        <v>256</v>
      </c>
    </row>
    <row r="98" spans="1:3">
      <c r="A98" s="288">
        <v>22</v>
      </c>
      <c r="B98" s="301">
        <v>45</v>
      </c>
      <c r="C98" s="287" t="s">
        <v>256</v>
      </c>
    </row>
    <row r="99" spans="1:3">
      <c r="A99" s="288">
        <v>22</v>
      </c>
      <c r="B99" s="301">
        <v>321</v>
      </c>
      <c r="C99" s="287" t="s">
        <v>43</v>
      </c>
    </row>
    <row r="100" spans="1:3">
      <c r="A100" s="288">
        <v>22</v>
      </c>
      <c r="B100" s="301">
        <v>322</v>
      </c>
      <c r="C100" s="287" t="s">
        <v>44</v>
      </c>
    </row>
    <row r="101" spans="1:3">
      <c r="A101" s="288">
        <v>22</v>
      </c>
      <c r="B101" s="301">
        <v>45</v>
      </c>
      <c r="C101" s="287" t="s">
        <v>256</v>
      </c>
    </row>
    <row r="102" spans="1:3">
      <c r="A102" s="288">
        <v>22</v>
      </c>
      <c r="B102" s="301">
        <v>42</v>
      </c>
      <c r="C102" s="287" t="s">
        <v>162</v>
      </c>
    </row>
    <row r="103" spans="1:3">
      <c r="A103" s="288">
        <v>22</v>
      </c>
      <c r="B103" s="301">
        <v>45</v>
      </c>
      <c r="C103" s="287" t="s">
        <v>256</v>
      </c>
    </row>
    <row r="104" spans="1:3">
      <c r="A104" s="288">
        <v>22</v>
      </c>
      <c r="B104" s="301">
        <v>47</v>
      </c>
      <c r="C104" s="287" t="s">
        <v>260</v>
      </c>
    </row>
    <row r="105" spans="1:3">
      <c r="A105" s="288">
        <v>23</v>
      </c>
      <c r="B105" s="301">
        <v>42</v>
      </c>
      <c r="C105" s="287" t="s">
        <v>162</v>
      </c>
    </row>
    <row r="106" spans="1:3">
      <c r="A106" s="288">
        <v>23</v>
      </c>
      <c r="B106" s="301">
        <v>44</v>
      </c>
      <c r="C106" s="287" t="s">
        <v>259</v>
      </c>
    </row>
    <row r="107" spans="1:3">
      <c r="A107" s="288">
        <v>24</v>
      </c>
      <c r="B107" s="301">
        <v>45</v>
      </c>
      <c r="C107" s="287" t="s">
        <v>256</v>
      </c>
    </row>
    <row r="108" spans="1:3">
      <c r="A108" s="288">
        <v>24</v>
      </c>
      <c r="B108" s="301">
        <v>321</v>
      </c>
      <c r="C108" s="287" t="s">
        <v>43</v>
      </c>
    </row>
    <row r="109" spans="1:3">
      <c r="A109" s="288">
        <v>24</v>
      </c>
      <c r="B109" s="301">
        <v>322</v>
      </c>
      <c r="C109" s="287" t="s">
        <v>44</v>
      </c>
    </row>
    <row r="110" spans="1:3">
      <c r="A110" s="288">
        <v>25</v>
      </c>
      <c r="B110" s="301">
        <v>42</v>
      </c>
      <c r="C110" s="287" t="s">
        <v>162</v>
      </c>
    </row>
    <row r="111" spans="1:3">
      <c r="A111" s="288">
        <v>25</v>
      </c>
      <c r="B111" s="301">
        <v>44</v>
      </c>
      <c r="C111" s="287" t="s">
        <v>259</v>
      </c>
    </row>
    <row r="112" spans="1:3">
      <c r="A112" s="288">
        <v>26</v>
      </c>
      <c r="B112" s="301">
        <v>44</v>
      </c>
      <c r="C112" s="287" t="s">
        <v>259</v>
      </c>
    </row>
    <row r="113" spans="1:3">
      <c r="A113" s="288">
        <v>26</v>
      </c>
      <c r="B113" s="301">
        <v>45</v>
      </c>
      <c r="C113" s="287" t="s">
        <v>256</v>
      </c>
    </row>
    <row r="114" spans="1:3">
      <c r="A114" s="288">
        <v>27</v>
      </c>
      <c r="B114" s="301">
        <v>45</v>
      </c>
      <c r="C114" s="287" t="s">
        <v>256</v>
      </c>
    </row>
    <row r="115" spans="1:3">
      <c r="A115" s="288">
        <v>27</v>
      </c>
      <c r="B115" s="301">
        <v>321</v>
      </c>
      <c r="C115" s="287" t="s">
        <v>43</v>
      </c>
    </row>
    <row r="116" spans="1:3">
      <c r="A116" s="288">
        <v>27</v>
      </c>
      <c r="B116" s="301">
        <v>322</v>
      </c>
      <c r="C116" s="287" t="s">
        <v>44</v>
      </c>
    </row>
    <row r="117" spans="1:3">
      <c r="A117" s="288">
        <v>28</v>
      </c>
      <c r="B117" s="301">
        <v>44</v>
      </c>
      <c r="C117" s="287" t="s">
        <v>259</v>
      </c>
    </row>
    <row r="118" spans="1:3">
      <c r="A118" s="288">
        <v>28</v>
      </c>
      <c r="B118" s="301">
        <v>321</v>
      </c>
      <c r="C118" s="287" t="s">
        <v>43</v>
      </c>
    </row>
    <row r="119" spans="1:3">
      <c r="A119" s="288">
        <v>28</v>
      </c>
      <c r="B119" s="301">
        <v>322</v>
      </c>
      <c r="C119" s="287" t="s">
        <v>44</v>
      </c>
    </row>
    <row r="120" spans="1:3">
      <c r="A120" s="288">
        <v>29</v>
      </c>
      <c r="B120" s="301">
        <v>45</v>
      </c>
      <c r="C120" s="287" t="s">
        <v>256</v>
      </c>
    </row>
    <row r="121" spans="1:3">
      <c r="A121" s="288">
        <v>29</v>
      </c>
      <c r="B121" s="301">
        <v>42</v>
      </c>
      <c r="C121" s="287" t="s">
        <v>162</v>
      </c>
    </row>
    <row r="122" spans="1:3">
      <c r="A122" s="288">
        <v>30</v>
      </c>
      <c r="B122" s="301">
        <v>44</v>
      </c>
      <c r="C122" s="287" t="s">
        <v>259</v>
      </c>
    </row>
    <row r="123" spans="1:3">
      <c r="A123" s="288">
        <v>30</v>
      </c>
      <c r="B123" s="301">
        <v>42</v>
      </c>
      <c r="C123" s="287" t="s">
        <v>162</v>
      </c>
    </row>
    <row r="124" spans="1:3">
      <c r="A124" s="288">
        <v>31</v>
      </c>
      <c r="B124" s="301">
        <v>45</v>
      </c>
      <c r="C124" s="287" t="s">
        <v>256</v>
      </c>
    </row>
    <row r="125" spans="1:3">
      <c r="A125" s="288">
        <v>31</v>
      </c>
      <c r="B125" s="301">
        <v>47</v>
      </c>
      <c r="C125" s="287" t="s">
        <v>260</v>
      </c>
    </row>
    <row r="126" spans="1:3">
      <c r="A126" s="288">
        <v>32</v>
      </c>
      <c r="B126" s="301">
        <v>42</v>
      </c>
      <c r="C126" s="287" t="s">
        <v>162</v>
      </c>
    </row>
    <row r="127" spans="1:3">
      <c r="A127" s="288">
        <v>32</v>
      </c>
      <c r="B127" s="301">
        <v>331</v>
      </c>
      <c r="C127" s="287" t="s">
        <v>43</v>
      </c>
    </row>
    <row r="128" spans="1:3">
      <c r="A128" s="288">
        <v>32</v>
      </c>
      <c r="B128" s="301">
        <v>332</v>
      </c>
      <c r="C128" s="287" t="s">
        <v>44</v>
      </c>
    </row>
    <row r="129" spans="1:3">
      <c r="A129" s="288">
        <v>33</v>
      </c>
      <c r="B129" s="301">
        <v>30</v>
      </c>
      <c r="C129" s="287" t="s">
        <v>215</v>
      </c>
    </row>
    <row r="130" spans="1:3">
      <c r="A130" s="288">
        <v>33</v>
      </c>
      <c r="B130" s="301">
        <v>58</v>
      </c>
      <c r="C130" s="287" t="s">
        <v>703</v>
      </c>
    </row>
    <row r="131" spans="1:3">
      <c r="A131" s="288">
        <v>33</v>
      </c>
      <c r="B131" s="301">
        <v>210</v>
      </c>
      <c r="C131" s="287" t="s">
        <v>39</v>
      </c>
    </row>
    <row r="132" spans="1:3">
      <c r="A132" s="288">
        <v>33</v>
      </c>
      <c r="B132" s="301">
        <v>230</v>
      </c>
      <c r="C132" s="287" t="s">
        <v>704</v>
      </c>
    </row>
    <row r="133" spans="1:3">
      <c r="A133" s="288">
        <v>33</v>
      </c>
      <c r="B133" s="301">
        <v>220</v>
      </c>
      <c r="C133" s="287" t="s">
        <v>40</v>
      </c>
    </row>
    <row r="134" spans="1:3">
      <c r="A134" s="288">
        <v>34</v>
      </c>
      <c r="B134" s="301">
        <v>30</v>
      </c>
      <c r="C134" s="287" t="s">
        <v>215</v>
      </c>
    </row>
    <row r="135" spans="1:3">
      <c r="A135" s="288">
        <v>34</v>
      </c>
      <c r="B135" s="301">
        <v>58</v>
      </c>
      <c r="C135" s="287" t="s">
        <v>703</v>
      </c>
    </row>
    <row r="136" spans="1:3">
      <c r="A136" s="288">
        <v>34</v>
      </c>
      <c r="B136" s="301">
        <v>210</v>
      </c>
      <c r="C136" s="287" t="s">
        <v>39</v>
      </c>
    </row>
    <row r="137" spans="1:3">
      <c r="A137" s="288">
        <v>34</v>
      </c>
      <c r="B137" s="301">
        <v>230</v>
      </c>
      <c r="C137" s="287" t="s">
        <v>704</v>
      </c>
    </row>
    <row r="138" spans="1:3">
      <c r="A138" s="288">
        <v>34</v>
      </c>
      <c r="B138" s="301">
        <v>220</v>
      </c>
      <c r="C138" s="287" t="s">
        <v>40</v>
      </c>
    </row>
    <row r="139" spans="1:3">
      <c r="A139" s="288">
        <v>35</v>
      </c>
      <c r="B139" s="301">
        <v>30</v>
      </c>
      <c r="C139" s="287" t="s">
        <v>215</v>
      </c>
    </row>
    <row r="140" spans="1:3">
      <c r="A140" s="288">
        <v>35</v>
      </c>
      <c r="B140" s="301">
        <v>58</v>
      </c>
      <c r="C140" s="287" t="s">
        <v>703</v>
      </c>
    </row>
    <row r="141" spans="1:3">
      <c r="A141" s="288">
        <v>35</v>
      </c>
      <c r="B141" s="301">
        <v>210</v>
      </c>
      <c r="C141" s="287" t="s">
        <v>39</v>
      </c>
    </row>
    <row r="142" spans="1:3">
      <c r="A142" s="288">
        <v>35</v>
      </c>
      <c r="B142" s="301">
        <v>230</v>
      </c>
      <c r="C142" s="287" t="s">
        <v>704</v>
      </c>
    </row>
    <row r="143" spans="1:3">
      <c r="A143" s="288">
        <v>35</v>
      </c>
      <c r="B143" s="301">
        <v>220</v>
      </c>
      <c r="C143" s="287" t="s">
        <v>40</v>
      </c>
    </row>
    <row r="144" spans="1:3">
      <c r="A144" s="288">
        <v>36</v>
      </c>
      <c r="B144" s="301">
        <v>30</v>
      </c>
      <c r="C144" s="287" t="s">
        <v>215</v>
      </c>
    </row>
    <row r="145" spans="1:3">
      <c r="A145" s="288">
        <v>36</v>
      </c>
      <c r="B145" s="301">
        <v>58</v>
      </c>
      <c r="C145" s="287" t="s">
        <v>703</v>
      </c>
    </row>
    <row r="146" spans="1:3">
      <c r="A146" s="288">
        <v>36</v>
      </c>
      <c r="B146" s="301">
        <v>210</v>
      </c>
      <c r="C146" s="287" t="s">
        <v>39</v>
      </c>
    </row>
    <row r="147" spans="1:3">
      <c r="A147" s="288">
        <v>36</v>
      </c>
      <c r="B147" s="301">
        <v>230</v>
      </c>
      <c r="C147" s="287" t="s">
        <v>704</v>
      </c>
    </row>
    <row r="148" spans="1:3">
      <c r="A148" s="288">
        <v>36</v>
      </c>
      <c r="B148" s="301">
        <v>220</v>
      </c>
      <c r="C148" s="287" t="s">
        <v>40</v>
      </c>
    </row>
    <row r="149" spans="1:3">
      <c r="A149" s="288">
        <v>37</v>
      </c>
      <c r="B149" s="301">
        <v>30</v>
      </c>
      <c r="C149" s="287" t="s">
        <v>215</v>
      </c>
    </row>
    <row r="150" spans="1:3">
      <c r="A150" s="288">
        <v>37</v>
      </c>
      <c r="B150" s="301">
        <v>58</v>
      </c>
      <c r="C150" s="287" t="s">
        <v>703</v>
      </c>
    </row>
    <row r="151" spans="1:3">
      <c r="A151" s="288">
        <v>37</v>
      </c>
      <c r="B151" s="301">
        <v>210</v>
      </c>
      <c r="C151" s="287" t="s">
        <v>39</v>
      </c>
    </row>
    <row r="152" spans="1:3">
      <c r="A152" s="288">
        <v>37</v>
      </c>
      <c r="B152" s="301">
        <v>230</v>
      </c>
      <c r="C152" s="287" t="s">
        <v>704</v>
      </c>
    </row>
    <row r="153" spans="1:3">
      <c r="A153" s="288">
        <v>37</v>
      </c>
      <c r="B153" s="301">
        <v>220</v>
      </c>
      <c r="C153" s="287" t="s">
        <v>40</v>
      </c>
    </row>
    <row r="154" spans="1:3">
      <c r="A154" s="288">
        <v>38</v>
      </c>
      <c r="B154" s="301">
        <v>11</v>
      </c>
      <c r="C154" s="287" t="s">
        <v>152</v>
      </c>
    </row>
    <row r="155" spans="1:3">
      <c r="A155" s="288">
        <v>38</v>
      </c>
      <c r="B155" s="301">
        <v>12</v>
      </c>
      <c r="C155" s="287" t="s">
        <v>151</v>
      </c>
    </row>
    <row r="156" spans="1:3">
      <c r="A156" s="288">
        <v>38</v>
      </c>
      <c r="B156" s="301">
        <v>59</v>
      </c>
      <c r="C156" s="287" t="s">
        <v>245</v>
      </c>
    </row>
    <row r="157" spans="1:3">
      <c r="A157" s="288">
        <v>39</v>
      </c>
      <c r="B157" s="301">
        <v>59</v>
      </c>
      <c r="C157" s="287" t="s">
        <v>245</v>
      </c>
    </row>
    <row r="158" spans="1:3">
      <c r="A158" s="288">
        <v>39</v>
      </c>
      <c r="B158" s="301">
        <v>30</v>
      </c>
      <c r="C158" s="287" t="s">
        <v>705</v>
      </c>
    </row>
    <row r="159" spans="1:3">
      <c r="A159" s="288">
        <v>39</v>
      </c>
      <c r="B159" s="301">
        <v>58</v>
      </c>
      <c r="C159" s="287" t="s">
        <v>703</v>
      </c>
    </row>
    <row r="160" spans="1:3">
      <c r="A160" s="288">
        <v>40</v>
      </c>
      <c r="B160" s="301">
        <v>11</v>
      </c>
      <c r="C160" s="287" t="s">
        <v>152</v>
      </c>
    </row>
    <row r="161" spans="1:3">
      <c r="A161" s="288">
        <v>40</v>
      </c>
      <c r="B161" s="301">
        <v>12</v>
      </c>
      <c r="C161" s="287" t="s">
        <v>151</v>
      </c>
    </row>
    <row r="162" spans="1:3">
      <c r="A162" s="288">
        <v>40</v>
      </c>
      <c r="B162" s="301">
        <v>16</v>
      </c>
      <c r="C162" s="287" t="s">
        <v>246</v>
      </c>
    </row>
    <row r="163" spans="1:3">
      <c r="A163" s="288">
        <v>41</v>
      </c>
      <c r="B163" s="301">
        <v>16</v>
      </c>
      <c r="C163" s="287" t="s">
        <v>246</v>
      </c>
    </row>
    <row r="164" spans="1:3">
      <c r="A164" s="288">
        <v>41</v>
      </c>
      <c r="B164" s="301">
        <v>30</v>
      </c>
      <c r="C164" s="287" t="s">
        <v>706</v>
      </c>
    </row>
    <row r="165" spans="1:3">
      <c r="A165" s="288">
        <v>41</v>
      </c>
      <c r="B165" s="301">
        <v>34</v>
      </c>
      <c r="C165" s="287" t="s">
        <v>707</v>
      </c>
    </row>
    <row r="166" spans="1:3">
      <c r="A166" s="288">
        <v>42</v>
      </c>
      <c r="B166" s="301">
        <v>364</v>
      </c>
      <c r="C166" s="287" t="s">
        <v>261</v>
      </c>
    </row>
    <row r="167" spans="1:3">
      <c r="A167" s="288">
        <v>42</v>
      </c>
      <c r="B167" s="301">
        <v>95</v>
      </c>
      <c r="C167" s="287" t="s">
        <v>708</v>
      </c>
    </row>
    <row r="168" spans="1:3">
      <c r="A168" s="288">
        <v>43</v>
      </c>
      <c r="B168" s="301">
        <v>42</v>
      </c>
      <c r="C168" s="287" t="s">
        <v>162</v>
      </c>
    </row>
    <row r="169" spans="1:3">
      <c r="A169" s="288">
        <v>43</v>
      </c>
      <c r="B169" s="301">
        <v>95</v>
      </c>
      <c r="C169" s="287" t="s">
        <v>708</v>
      </c>
    </row>
    <row r="170" spans="1:3">
      <c r="A170" s="288">
        <v>44</v>
      </c>
      <c r="B170" s="301">
        <v>940</v>
      </c>
      <c r="C170" s="287" t="s">
        <v>709</v>
      </c>
    </row>
    <row r="171" spans="1:3">
      <c r="A171" s="288">
        <v>44</v>
      </c>
      <c r="B171" s="301">
        <v>96</v>
      </c>
      <c r="C171" s="287" t="s">
        <v>710</v>
      </c>
    </row>
    <row r="172" spans="1:3">
      <c r="A172" s="288">
        <v>45</v>
      </c>
      <c r="B172" s="301">
        <v>30</v>
      </c>
      <c r="C172" s="287" t="s">
        <v>711</v>
      </c>
    </row>
    <row r="173" spans="1:3">
      <c r="A173" s="288">
        <v>45</v>
      </c>
      <c r="B173" s="301">
        <v>96</v>
      </c>
      <c r="C173" s="287" t="s">
        <v>710</v>
      </c>
    </row>
    <row r="174" spans="1:3">
      <c r="A174" s="288">
        <v>46</v>
      </c>
      <c r="B174" s="301">
        <v>42</v>
      </c>
      <c r="C174" s="287" t="s">
        <v>162</v>
      </c>
    </row>
    <row r="175" spans="1:3">
      <c r="A175" s="288">
        <v>46</v>
      </c>
      <c r="B175" s="301">
        <v>48</v>
      </c>
      <c r="C175" s="287" t="s">
        <v>275</v>
      </c>
    </row>
    <row r="176" spans="1:3">
      <c r="A176" s="288">
        <v>47</v>
      </c>
      <c r="B176" s="301">
        <v>46</v>
      </c>
      <c r="C176" s="287" t="s">
        <v>258</v>
      </c>
    </row>
    <row r="177" spans="1:3">
      <c r="A177" s="288">
        <v>47</v>
      </c>
      <c r="B177" s="301">
        <v>47</v>
      </c>
      <c r="C177" s="287" t="s">
        <v>260</v>
      </c>
    </row>
    <row r="178" spans="1:3">
      <c r="A178" s="288">
        <v>47</v>
      </c>
      <c r="B178" s="301">
        <v>48</v>
      </c>
      <c r="C178" s="287" t="s">
        <v>275</v>
      </c>
    </row>
    <row r="179" spans="1:3">
      <c r="A179" s="288">
        <v>47</v>
      </c>
      <c r="B179" s="301">
        <v>30</v>
      </c>
      <c r="C179" s="287" t="s">
        <v>695</v>
      </c>
    </row>
    <row r="180" spans="1:3">
      <c r="A180" s="288">
        <v>47</v>
      </c>
      <c r="B180" s="301">
        <v>27</v>
      </c>
      <c r="C180" s="287" t="s">
        <v>712</v>
      </c>
    </row>
    <row r="181" spans="1:3">
      <c r="A181" s="288">
        <v>47</v>
      </c>
      <c r="B181" s="301">
        <v>362</v>
      </c>
      <c r="C181" s="287" t="s">
        <v>713</v>
      </c>
    </row>
    <row r="182" spans="1:3">
      <c r="A182" s="288">
        <v>48</v>
      </c>
      <c r="B182" s="301">
        <v>42</v>
      </c>
      <c r="C182" s="287" t="s">
        <v>162</v>
      </c>
    </row>
    <row r="183" spans="1:3">
      <c r="A183" s="288">
        <v>48</v>
      </c>
      <c r="B183" s="301">
        <v>42</v>
      </c>
      <c r="C183" s="287" t="s">
        <v>162</v>
      </c>
    </row>
    <row r="184" spans="1:3">
      <c r="A184" s="288">
        <v>48</v>
      </c>
      <c r="B184" s="301">
        <v>363</v>
      </c>
      <c r="C184" s="287" t="s">
        <v>714</v>
      </c>
    </row>
    <row r="185" spans="1:3">
      <c r="A185" s="288">
        <v>48</v>
      </c>
      <c r="B185" s="301">
        <v>42</v>
      </c>
      <c r="C185" s="287" t="s">
        <v>162</v>
      </c>
    </row>
    <row r="186" spans="1:3">
      <c r="A186" s="288">
        <v>48</v>
      </c>
      <c r="B186" s="301">
        <v>42</v>
      </c>
      <c r="C186" s="287" t="s">
        <v>162</v>
      </c>
    </row>
    <row r="187" spans="1:3">
      <c r="A187" s="288">
        <v>48</v>
      </c>
      <c r="B187" s="301">
        <v>363</v>
      </c>
      <c r="C187" s="287" t="s">
        <v>714</v>
      </c>
    </row>
    <row r="188" spans="1:3">
      <c r="A188" s="288">
        <v>48</v>
      </c>
      <c r="B188" s="301">
        <v>42</v>
      </c>
      <c r="C188" s="287" t="s">
        <v>162</v>
      </c>
    </row>
    <row r="189" spans="1:3">
      <c r="A189" s="288">
        <v>48</v>
      </c>
      <c r="B189" s="301">
        <v>42</v>
      </c>
      <c r="C189" s="287" t="s">
        <v>162</v>
      </c>
    </row>
    <row r="190" spans="1:3">
      <c r="A190" s="288">
        <v>48</v>
      </c>
      <c r="B190" s="301">
        <v>363</v>
      </c>
      <c r="C190" s="287" t="s">
        <v>714</v>
      </c>
    </row>
    <row r="191" spans="1:3">
      <c r="A191" s="288">
        <v>49</v>
      </c>
      <c r="B191" s="301">
        <v>30</v>
      </c>
      <c r="C191" s="287" t="s">
        <v>699</v>
      </c>
    </row>
    <row r="192" spans="1:3">
      <c r="A192" s="288">
        <v>49</v>
      </c>
      <c r="B192" s="301">
        <v>15</v>
      </c>
      <c r="C192" s="287" t="s">
        <v>161</v>
      </c>
    </row>
    <row r="193" spans="1:3">
      <c r="A193" s="288">
        <v>49</v>
      </c>
      <c r="B193" s="301">
        <v>15</v>
      </c>
      <c r="C193" s="287" t="s">
        <v>161</v>
      </c>
    </row>
    <row r="194" spans="1:3">
      <c r="A194" s="288">
        <v>49</v>
      </c>
      <c r="B194" s="301">
        <v>351</v>
      </c>
      <c r="C194" s="287" t="s">
        <v>48</v>
      </c>
    </row>
    <row r="195" spans="1:3">
      <c r="A195" s="288">
        <v>49</v>
      </c>
      <c r="B195" s="301">
        <v>352</v>
      </c>
      <c r="C195" s="287" t="s">
        <v>49</v>
      </c>
    </row>
    <row r="196" spans="1:3">
      <c r="A196" s="288">
        <v>49</v>
      </c>
      <c r="B196" s="301">
        <v>353</v>
      </c>
      <c r="C196" s="287" t="s">
        <v>50</v>
      </c>
    </row>
    <row r="197" spans="1:3">
      <c r="A197" s="288">
        <v>50</v>
      </c>
      <c r="B197" s="301">
        <v>12</v>
      </c>
      <c r="C197" s="287" t="s">
        <v>151</v>
      </c>
    </row>
    <row r="198" spans="1:3">
      <c r="A198" s="288">
        <v>50</v>
      </c>
      <c r="B198" s="301">
        <v>21</v>
      </c>
      <c r="C198" s="287" t="s">
        <v>715</v>
      </c>
    </row>
    <row r="199" spans="1:3">
      <c r="A199" s="288">
        <v>50</v>
      </c>
      <c r="B199" s="301">
        <v>21</v>
      </c>
      <c r="C199" s="287" t="s">
        <v>715</v>
      </c>
    </row>
    <row r="200" spans="1:3">
      <c r="A200" s="288">
        <v>50</v>
      </c>
      <c r="B200" s="301">
        <v>12</v>
      </c>
      <c r="C200" s="287" t="s">
        <v>151</v>
      </c>
    </row>
    <row r="201" spans="1:3">
      <c r="A201" s="288">
        <v>50</v>
      </c>
      <c r="B201" s="301">
        <v>12</v>
      </c>
      <c r="C201" s="287" t="s">
        <v>151</v>
      </c>
    </row>
    <row r="202" spans="1:3">
      <c r="A202" s="288">
        <v>50</v>
      </c>
      <c r="B202" s="301">
        <v>23</v>
      </c>
      <c r="C202" s="287" t="s">
        <v>555</v>
      </c>
    </row>
    <row r="203" spans="1:3">
      <c r="A203" s="288">
        <v>51</v>
      </c>
      <c r="B203" s="301">
        <v>21</v>
      </c>
      <c r="C203" s="287" t="s">
        <v>715</v>
      </c>
    </row>
    <row r="204" spans="1:3">
      <c r="A204" s="288">
        <v>51</v>
      </c>
      <c r="B204" s="301">
        <v>22</v>
      </c>
      <c r="C204" s="287" t="s">
        <v>279</v>
      </c>
    </row>
    <row r="205" spans="1:3">
      <c r="A205" s="288">
        <v>51</v>
      </c>
      <c r="B205" s="301">
        <v>23</v>
      </c>
      <c r="C205" s="287" t="s">
        <v>280</v>
      </c>
    </row>
    <row r="206" spans="1:3">
      <c r="A206" s="288">
        <v>52</v>
      </c>
      <c r="B206" s="301">
        <v>30</v>
      </c>
      <c r="C206" s="287" t="s">
        <v>699</v>
      </c>
    </row>
    <row r="207" spans="1:3">
      <c r="A207" s="288">
        <v>52</v>
      </c>
      <c r="B207" s="301">
        <v>347</v>
      </c>
      <c r="C207" s="287" t="s">
        <v>6</v>
      </c>
    </row>
    <row r="208" spans="1:3">
      <c r="A208" s="288">
        <v>52</v>
      </c>
      <c r="B208" s="301">
        <v>348</v>
      </c>
      <c r="C208" s="287" t="s">
        <v>7</v>
      </c>
    </row>
    <row r="209" spans="1:3">
      <c r="A209" s="288">
        <v>52</v>
      </c>
      <c r="B209" s="301">
        <v>467</v>
      </c>
      <c r="C209" s="287" t="s">
        <v>6</v>
      </c>
    </row>
    <row r="210" spans="1:3">
      <c r="A210" s="288">
        <v>52</v>
      </c>
      <c r="B210" s="301">
        <v>468</v>
      </c>
      <c r="C210" s="287" t="s">
        <v>7</v>
      </c>
    </row>
    <row r="211" spans="1:3">
      <c r="A211" s="288">
        <v>52</v>
      </c>
      <c r="B211" s="301">
        <v>477</v>
      </c>
      <c r="C211" s="287" t="s">
        <v>6</v>
      </c>
    </row>
    <row r="212" spans="1:3">
      <c r="A212" s="288">
        <v>52</v>
      </c>
      <c r="B212" s="301">
        <v>478</v>
      </c>
      <c r="C212" s="287" t="s">
        <v>7</v>
      </c>
    </row>
    <row r="213" spans="1:3">
      <c r="A213" s="288">
        <v>52</v>
      </c>
      <c r="B213" s="301">
        <v>517</v>
      </c>
      <c r="C213" s="287" t="s">
        <v>6</v>
      </c>
    </row>
    <row r="214" spans="1:3">
      <c r="A214" s="288">
        <v>52</v>
      </c>
      <c r="B214" s="301">
        <v>518</v>
      </c>
      <c r="C214" s="287" t="s">
        <v>7</v>
      </c>
    </row>
    <row r="215" spans="1:3">
      <c r="A215" s="288">
        <v>52</v>
      </c>
      <c r="B215" s="301">
        <v>617</v>
      </c>
      <c r="C215" s="287" t="s">
        <v>6</v>
      </c>
    </row>
    <row r="216" spans="1:3">
      <c r="A216" s="288">
        <v>52</v>
      </c>
      <c r="B216" s="301">
        <v>618</v>
      </c>
      <c r="C216" s="287" t="s">
        <v>7</v>
      </c>
    </row>
    <row r="217" spans="1:3">
      <c r="A217" s="288">
        <v>52</v>
      </c>
      <c r="B217" s="301">
        <v>647</v>
      </c>
      <c r="C217" s="287" t="s">
        <v>6</v>
      </c>
    </row>
    <row r="218" spans="1:3">
      <c r="A218" s="288">
        <v>52</v>
      </c>
      <c r="B218" s="301">
        <v>648</v>
      </c>
      <c r="C218" s="287" t="s">
        <v>7</v>
      </c>
    </row>
    <row r="219" spans="1:3">
      <c r="A219" s="288">
        <v>52</v>
      </c>
      <c r="B219" s="301">
        <v>910</v>
      </c>
      <c r="C219" s="287" t="s">
        <v>92</v>
      </c>
    </row>
    <row r="220" spans="1:3">
      <c r="A220" s="288">
        <v>52</v>
      </c>
      <c r="B220" s="301">
        <v>920</v>
      </c>
      <c r="C220" s="287" t="s">
        <v>93</v>
      </c>
    </row>
    <row r="221" spans="1:3">
      <c r="A221" s="288">
        <v>52</v>
      </c>
      <c r="B221" s="301">
        <v>930</v>
      </c>
      <c r="C221" s="287" t="s">
        <v>97</v>
      </c>
    </row>
    <row r="222" spans="1:3">
      <c r="A222" s="288">
        <v>53</v>
      </c>
      <c r="B222" s="301">
        <v>94</v>
      </c>
      <c r="C222" s="287" t="s">
        <v>202</v>
      </c>
    </row>
    <row r="223" spans="1:3">
      <c r="A223" s="288">
        <v>53</v>
      </c>
      <c r="B223" s="301">
        <v>960</v>
      </c>
      <c r="C223" s="287" t="s">
        <v>95</v>
      </c>
    </row>
    <row r="224" spans="1:3">
      <c r="A224" s="288">
        <v>54</v>
      </c>
      <c r="B224" s="301">
        <v>94</v>
      </c>
      <c r="C224" s="287" t="s">
        <v>202</v>
      </c>
    </row>
    <row r="225" spans="1:3">
      <c r="A225" s="288">
        <v>54</v>
      </c>
      <c r="B225" s="301">
        <v>12</v>
      </c>
      <c r="C225" s="287" t="s">
        <v>151</v>
      </c>
    </row>
    <row r="226" spans="1:3">
      <c r="A226" s="288">
        <v>55</v>
      </c>
      <c r="B226" s="301">
        <v>11</v>
      </c>
      <c r="C226" s="287" t="s">
        <v>154</v>
      </c>
    </row>
    <row r="227" spans="1:3">
      <c r="A227" s="288">
        <v>55</v>
      </c>
      <c r="B227" s="301">
        <v>691</v>
      </c>
      <c r="C227" s="287" t="s">
        <v>98</v>
      </c>
    </row>
    <row r="228" spans="1:3">
      <c r="A228" s="288">
        <v>56</v>
      </c>
      <c r="B228" s="301">
        <v>30</v>
      </c>
      <c r="C228" s="287" t="s">
        <v>215</v>
      </c>
    </row>
    <row r="229" spans="1:3">
      <c r="A229" s="288">
        <v>56</v>
      </c>
      <c r="B229" s="301">
        <v>692</v>
      </c>
      <c r="C229" s="287" t="s">
        <v>99</v>
      </c>
    </row>
    <row r="230" spans="1:3">
      <c r="A230" s="288">
        <v>57</v>
      </c>
      <c r="B230" s="301">
        <v>30</v>
      </c>
      <c r="C230" s="287" t="s">
        <v>716</v>
      </c>
    </row>
    <row r="231" spans="1:3">
      <c r="A231" s="288">
        <v>57</v>
      </c>
      <c r="B231" s="301">
        <v>23</v>
      </c>
      <c r="C231" s="287" t="s">
        <v>555</v>
      </c>
    </row>
    <row r="232" spans="1:3">
      <c r="A232" s="288">
        <v>58</v>
      </c>
      <c r="B232" s="301">
        <v>30</v>
      </c>
      <c r="C232" s="287" t="s">
        <v>215</v>
      </c>
    </row>
    <row r="233" spans="1:3">
      <c r="A233" s="288">
        <v>58</v>
      </c>
      <c r="B233" s="301">
        <v>16</v>
      </c>
      <c r="C233" s="287" t="s">
        <v>246</v>
      </c>
    </row>
    <row r="234" spans="1:3">
      <c r="A234" s="288">
        <v>59</v>
      </c>
      <c r="B234" s="301">
        <v>92</v>
      </c>
      <c r="C234" s="287" t="s">
        <v>281</v>
      </c>
    </row>
    <row r="235" spans="1:3">
      <c r="A235" s="288">
        <v>59</v>
      </c>
      <c r="B235" s="301">
        <v>93</v>
      </c>
      <c r="C235" s="287" t="s">
        <v>180</v>
      </c>
    </row>
    <row r="236" spans="1:3">
      <c r="A236" s="288">
        <v>59</v>
      </c>
      <c r="B236" s="301">
        <v>93</v>
      </c>
      <c r="C236" s="287" t="s">
        <v>180</v>
      </c>
    </row>
    <row r="237" spans="1:3">
      <c r="A237" s="288">
        <v>59</v>
      </c>
      <c r="B237" s="301">
        <v>970</v>
      </c>
      <c r="C237" s="287" t="s">
        <v>96</v>
      </c>
    </row>
    <row r="238" spans="1:3">
      <c r="A238" s="288">
        <v>60</v>
      </c>
      <c r="B238" s="301">
        <v>22</v>
      </c>
      <c r="C238" s="287" t="s">
        <v>279</v>
      </c>
    </row>
    <row r="239" spans="1:3">
      <c r="A239" s="288">
        <v>60</v>
      </c>
      <c r="B239" s="301">
        <v>346</v>
      </c>
      <c r="C239" s="287" t="s">
        <v>717</v>
      </c>
    </row>
    <row r="240" spans="1:3">
      <c r="A240" s="288">
        <v>60</v>
      </c>
      <c r="B240" s="301">
        <v>466</v>
      </c>
      <c r="C240" s="287" t="s">
        <v>121</v>
      </c>
    </row>
    <row r="241" spans="1:3">
      <c r="A241" s="288">
        <v>60</v>
      </c>
      <c r="B241" s="301">
        <v>516</v>
      </c>
      <c r="C241" s="287" t="s">
        <v>717</v>
      </c>
    </row>
    <row r="242" spans="1:3">
      <c r="A242" s="288">
        <v>60</v>
      </c>
      <c r="B242" s="301">
        <v>616</v>
      </c>
      <c r="C242" s="287" t="s">
        <v>121</v>
      </c>
    </row>
    <row r="243" spans="1:3">
      <c r="A243" s="288">
        <v>60</v>
      </c>
      <c r="B243" s="301">
        <v>646</v>
      </c>
      <c r="C243" s="287" t="s">
        <v>121</v>
      </c>
    </row>
    <row r="244" spans="1:3">
      <c r="A244" s="288">
        <v>61</v>
      </c>
      <c r="B244" s="301">
        <v>22</v>
      </c>
      <c r="C244" s="287" t="s">
        <v>279</v>
      </c>
    </row>
    <row r="245" spans="1:3">
      <c r="A245" s="288">
        <v>61</v>
      </c>
      <c r="B245" s="301">
        <v>341</v>
      </c>
      <c r="C245" s="287" t="s">
        <v>101</v>
      </c>
    </row>
    <row r="246" spans="1:3">
      <c r="A246" s="288">
        <v>61</v>
      </c>
      <c r="B246" s="301">
        <v>461</v>
      </c>
      <c r="C246" s="287" t="s">
        <v>101</v>
      </c>
    </row>
    <row r="247" spans="1:3">
      <c r="A247" s="288">
        <v>61</v>
      </c>
      <c r="B247" s="301">
        <v>471</v>
      </c>
      <c r="C247" s="287" t="s">
        <v>101</v>
      </c>
    </row>
    <row r="248" spans="1:3">
      <c r="A248" s="288">
        <v>61</v>
      </c>
      <c r="B248" s="301">
        <v>511</v>
      </c>
      <c r="C248" s="287" t="s">
        <v>101</v>
      </c>
    </row>
    <row r="249" spans="1:3">
      <c r="A249" s="288">
        <v>61</v>
      </c>
      <c r="B249" s="301">
        <v>611</v>
      </c>
      <c r="C249" s="287" t="s">
        <v>101</v>
      </c>
    </row>
    <row r="250" spans="1:3">
      <c r="A250" s="288">
        <v>61</v>
      </c>
      <c r="B250" s="301">
        <v>641</v>
      </c>
      <c r="C250" s="287" t="s">
        <v>101</v>
      </c>
    </row>
    <row r="251" spans="1:3">
      <c r="A251" s="288">
        <v>61</v>
      </c>
      <c r="B251" s="301">
        <v>342</v>
      </c>
      <c r="C251" s="287" t="s">
        <v>102</v>
      </c>
    </row>
    <row r="252" spans="1:3">
      <c r="A252" s="288">
        <v>61</v>
      </c>
      <c r="B252" s="301">
        <v>462</v>
      </c>
      <c r="C252" s="287" t="s">
        <v>102</v>
      </c>
    </row>
    <row r="253" spans="1:3">
      <c r="A253" s="288">
        <v>61</v>
      </c>
      <c r="B253" s="301">
        <v>472</v>
      </c>
      <c r="C253" s="287" t="s">
        <v>102</v>
      </c>
    </row>
    <row r="254" spans="1:3">
      <c r="A254" s="288">
        <v>61</v>
      </c>
      <c r="B254" s="301">
        <v>512</v>
      </c>
      <c r="C254" s="287" t="s">
        <v>102</v>
      </c>
    </row>
    <row r="255" spans="1:3">
      <c r="A255" s="288">
        <v>61</v>
      </c>
      <c r="B255" s="301">
        <v>612</v>
      </c>
      <c r="C255" s="287" t="s">
        <v>102</v>
      </c>
    </row>
    <row r="256" spans="1:3">
      <c r="A256" s="288">
        <v>61</v>
      </c>
      <c r="B256" s="301">
        <v>642</v>
      </c>
      <c r="C256" s="287" t="s">
        <v>102</v>
      </c>
    </row>
    <row r="257" spans="1:3">
      <c r="A257" s="288">
        <v>61</v>
      </c>
      <c r="B257" s="301">
        <v>343</v>
      </c>
      <c r="C257" s="287" t="s">
        <v>103</v>
      </c>
    </row>
    <row r="258" spans="1:3">
      <c r="A258" s="288">
        <v>61</v>
      </c>
      <c r="B258" s="301">
        <v>463</v>
      </c>
      <c r="C258" s="287" t="s">
        <v>103</v>
      </c>
    </row>
    <row r="259" spans="1:3">
      <c r="A259" s="288">
        <v>61</v>
      </c>
      <c r="B259" s="301">
        <v>473</v>
      </c>
      <c r="C259" s="287" t="s">
        <v>103</v>
      </c>
    </row>
    <row r="260" spans="1:3">
      <c r="A260" s="288">
        <v>61</v>
      </c>
      <c r="B260" s="301">
        <v>513</v>
      </c>
      <c r="C260" s="287" t="s">
        <v>103</v>
      </c>
    </row>
    <row r="261" spans="1:3">
      <c r="A261" s="288">
        <v>61</v>
      </c>
      <c r="B261" s="301">
        <v>613</v>
      </c>
      <c r="C261" s="287" t="s">
        <v>103</v>
      </c>
    </row>
    <row r="262" spans="1:3">
      <c r="A262" s="288">
        <v>61</v>
      </c>
      <c r="B262" s="301">
        <v>643</v>
      </c>
      <c r="C262" s="287" t="s">
        <v>103</v>
      </c>
    </row>
    <row r="263" spans="1:3">
      <c r="A263" s="288">
        <v>61</v>
      </c>
      <c r="B263" s="301">
        <v>344</v>
      </c>
      <c r="C263" s="287" t="s">
        <v>203</v>
      </c>
    </row>
    <row r="264" spans="1:3">
      <c r="A264" s="288">
        <v>61</v>
      </c>
      <c r="B264" s="301">
        <v>464</v>
      </c>
      <c r="C264" s="287" t="s">
        <v>203</v>
      </c>
    </row>
    <row r="265" spans="1:3">
      <c r="A265" s="288">
        <v>61</v>
      </c>
      <c r="B265" s="301">
        <v>474</v>
      </c>
      <c r="C265" s="287" t="s">
        <v>203</v>
      </c>
    </row>
    <row r="266" spans="1:3">
      <c r="A266" s="288">
        <v>61</v>
      </c>
      <c r="B266" s="301">
        <v>514</v>
      </c>
      <c r="C266" s="287" t="s">
        <v>203</v>
      </c>
    </row>
    <row r="267" spans="1:3">
      <c r="A267" s="288">
        <v>61</v>
      </c>
      <c r="B267" s="301">
        <v>614</v>
      </c>
      <c r="C267" s="287" t="s">
        <v>203</v>
      </c>
    </row>
    <row r="268" spans="1:3">
      <c r="A268" s="288">
        <v>61</v>
      </c>
      <c r="B268" s="301">
        <v>644</v>
      </c>
      <c r="C268" s="287" t="s">
        <v>203</v>
      </c>
    </row>
    <row r="269" spans="1:3">
      <c r="A269" s="288">
        <v>61</v>
      </c>
      <c r="B269" s="301">
        <v>345</v>
      </c>
      <c r="C269" s="287" t="s">
        <v>204</v>
      </c>
    </row>
    <row r="270" spans="1:3">
      <c r="A270" s="288">
        <v>61</v>
      </c>
      <c r="B270" s="301">
        <v>465</v>
      </c>
      <c r="C270" s="287" t="s">
        <v>204</v>
      </c>
    </row>
    <row r="271" spans="1:3">
      <c r="A271" s="288">
        <v>61</v>
      </c>
      <c r="B271" s="301">
        <v>475</v>
      </c>
      <c r="C271" s="287" t="s">
        <v>204</v>
      </c>
    </row>
    <row r="272" spans="1:3">
      <c r="A272" s="288">
        <v>61</v>
      </c>
      <c r="B272" s="301">
        <v>515</v>
      </c>
      <c r="C272" s="287" t="s">
        <v>204</v>
      </c>
    </row>
    <row r="273" spans="1:3">
      <c r="A273" s="288">
        <v>61</v>
      </c>
      <c r="B273" s="301">
        <v>615</v>
      </c>
      <c r="C273" s="287" t="s">
        <v>204</v>
      </c>
    </row>
    <row r="274" spans="1:3">
      <c r="A274" s="288">
        <v>61</v>
      </c>
      <c r="B274" s="301">
        <v>645</v>
      </c>
      <c r="C274" s="287" t="s">
        <v>204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P&amp;L</vt:lpstr>
      <vt:lpstr>BS</vt:lpstr>
      <vt:lpstr>Кредиты</vt:lpstr>
      <vt:lpstr>Правила</vt:lpstr>
      <vt:lpstr>П1</vt:lpstr>
      <vt:lpstr>П2</vt:lpstr>
      <vt:lpstr>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2018-02-05T16:20:33Z</dcterms:modified>
</cp:coreProperties>
</file>