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175" windowHeight="7365" activeTab="1"/>
  </bookViews>
  <sheets>
    <sheet name="Лист1" sheetId="1" r:id="rId1"/>
    <sheet name="Приватизац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1" i="2"/>
  <c r="H22" s="1"/>
  <c r="H14"/>
  <c r="H6"/>
  <c r="H7"/>
  <c r="H8"/>
  <c r="H9"/>
  <c r="H10"/>
  <c r="H11"/>
  <c r="H12"/>
  <c r="H13"/>
  <c r="H15"/>
  <c r="H16"/>
  <c r="H17"/>
  <c r="H18"/>
  <c r="H19"/>
  <c r="H20"/>
  <c r="H5"/>
  <c r="G12"/>
  <c r="G7"/>
  <c r="G20"/>
  <c r="G19"/>
  <c r="G18"/>
  <c r="G17"/>
  <c r="G16"/>
  <c r="G13"/>
  <c r="G11"/>
  <c r="G10"/>
  <c r="G9"/>
  <c r="G8"/>
  <c r="G6"/>
  <c r="G5"/>
  <c r="G21"/>
  <c r="E21"/>
  <c r="G14"/>
  <c r="E14"/>
  <c r="E22" s="1"/>
  <c r="G22" l="1"/>
  <c r="I22" s="1"/>
  <c r="I23" s="1"/>
  <c r="G24" l="1"/>
</calcChain>
</file>

<file path=xl/sharedStrings.xml><?xml version="1.0" encoding="utf-8"?>
<sst xmlns="http://schemas.openxmlformats.org/spreadsheetml/2006/main" count="82" uniqueCount="67">
  <si>
    <t>+------------------------------------+------------------+-----------------+</t>
  </si>
  <si>
    <t>¦Категории работников - исполнителей ¦  Базовая ставка  ¦ Тарифная ставка ¦</t>
  </si>
  <si>
    <t>¦        пусконаладочных работ       ¦  на 01.01.2000,  ¦ на 01.09.2010,  ¦</t>
  </si>
  <si>
    <t>¦                                    ¦    руб./чел.-ч   ¦   руб./чел.-ч   ¦</t>
  </si>
  <si>
    <t>¦Главный специалист                  ¦      22,36       ¦     214,56      ¦</t>
  </si>
  <si>
    <t>¦Ведущий инженер                     ¦      20,72       ¦     198,15      ¦</t>
  </si>
  <si>
    <t>¦Инженер 1 категории                 ¦      18,93       ¦     181,32      ¦</t>
  </si>
  <si>
    <t>¦Инженер 2 категории                 ¦      17,28       ¦     164,91      ¦</t>
  </si>
  <si>
    <t>¦Инженер 3 категории                 ¦      15,49       ¦     148,51      ¦</t>
  </si>
  <si>
    <t>¦Техник 1 категории                  ¦      12,51       ¦     119,48      ¦</t>
  </si>
  <si>
    <t>¦Техник 2 категории                  ¦      11,17       ¦     107,28      ¦</t>
  </si>
  <si>
    <t>¦В среднем                           ¦                  ¦     183,57      ¦</t>
  </si>
  <si>
    <t>Председатель Комитета</t>
  </si>
  <si>
    <t>экономического развития,</t>
  </si>
  <si>
    <t>промышленной политики и торговли</t>
  </si>
  <si>
    <t>Е.И.Елин</t>
  </si>
  <si>
    <t>N п.п</t>
  </si>
  <si>
    <t>Перечень выполняемых работ</t>
  </si>
  <si>
    <t>Исполнители</t>
  </si>
  <si>
    <t>Коли-чество челове-ко-часов</t>
  </si>
  <si>
    <t>Средняя оплата труда за 1 час</t>
  </si>
  <si>
    <t>Оплата труда (всего)</t>
  </si>
  <si>
    <t>(из расчета двусменной работы)</t>
  </si>
  <si>
    <t>Коли-чество</t>
  </si>
  <si>
    <t>должность</t>
  </si>
  <si>
    <t>Разработка ПО АИС «Жильё работникам учреждений системы образования, здравоохранения и социального обслуживания населения»</t>
  </si>
  <si>
    <t>Определение концепции технической реализации</t>
  </si>
  <si>
    <t>Разработка подсистемы администрирования</t>
  </si>
  <si>
    <t>Комплексное тестирование после разработки</t>
  </si>
  <si>
    <t>Итого по этапу</t>
  </si>
  <si>
    <t>Ввод эксплуатацию ПО АИС «Жильё работникам учреждений системы образования, здравоохранения и социального обслуживания населения»</t>
  </si>
  <si>
    <t>Установка ПО на серверах</t>
  </si>
  <si>
    <t>Настройка параметров серверных приложений разработанного  ПО</t>
  </si>
  <si>
    <t xml:space="preserve">Настройка параметров системного и прикладного программного обеспечения </t>
  </si>
  <si>
    <t>Установка ПО на рабочих станциях</t>
  </si>
  <si>
    <t xml:space="preserve">Обучение пользователей </t>
  </si>
  <si>
    <t>Итого по проекту</t>
  </si>
  <si>
    <t>В том числе НДС, 18%</t>
  </si>
  <si>
    <t>Главный специалист - постановщик задач, Главный специалист - разработчик</t>
  </si>
  <si>
    <t>Главный специалист по внедрению</t>
  </si>
  <si>
    <t>Главный специалист - руководитель проекта, Главный специалист - постановщик задач</t>
  </si>
  <si>
    <t>Разработка подсистемы первичного приема документов</t>
  </si>
  <si>
    <t>Разработка подсистемы централизованной обработки документов</t>
  </si>
  <si>
    <t>Главный специалист - постановщик задач, Главный специалист - разработчик (2 чел.)</t>
  </si>
  <si>
    <t>Разработка системных словарей и справочников, структуры базы данных</t>
  </si>
  <si>
    <t>Главный специалист - руководитель проекта, Главный специалист - постановщик задач, Главный специалист - разработчик (2 чел.)</t>
  </si>
  <si>
    <t>Главный специалист - постановщик задач, Главный специалист - тестировщик, Главный специалист - разработчик</t>
  </si>
  <si>
    <t>Разработка печатных форм и аналитических отчетов</t>
  </si>
  <si>
    <t>Главный специалист по внедрению (2 чел.)</t>
  </si>
  <si>
    <t>Миграция данных из существующих систем Заказчика</t>
  </si>
  <si>
    <t>Главный специалист - постановщик задач, Главный специалист - по обработке информации, Главный специалист - разработчик</t>
  </si>
  <si>
    <t>Разработка документации по проекту</t>
  </si>
  <si>
    <t>Главный специалист - постановщик задач, Главный специалист - технический писатель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</si>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</sst>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sz val="10"/>
      <color rgb="FF000000"/>
      <name val="Arial Unicode MS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43" fontId="0" fillId="0" borderId="0" xfId="1" applyNumberFormat="1" applyFont="1"/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48"/>
  <sheetViews>
    <sheetView workbookViewId="0">
      <selection activeCell="A2" sqref="A2:A50"/>
    </sheetView>
  </sheetViews>
  <sheetFormatPr defaultRowHeight="15"/>
  <sheetData>
    <row r="2" spans="1:1" ht="15.75">
      <c r="A2" s="1" t="s">
        <v>0</v>
      </c>
    </row>
    <row r="4" spans="1:1" ht="15.75">
      <c r="A4" s="1" t="s">
        <v>1</v>
      </c>
    </row>
    <row r="6" spans="1:1" ht="15.75">
      <c r="A6" s="1" t="s">
        <v>2</v>
      </c>
    </row>
    <row r="8" spans="1:1" ht="15.75">
      <c r="A8" s="1" t="s">
        <v>3</v>
      </c>
    </row>
    <row r="10" spans="1:1" ht="15.75">
      <c r="A10" s="1" t="s">
        <v>0</v>
      </c>
    </row>
    <row r="12" spans="1:1" ht="15.75">
      <c r="A12" s="1" t="s">
        <v>4</v>
      </c>
    </row>
    <row r="14" spans="1:1" ht="15.75">
      <c r="A14" s="1" t="s">
        <v>0</v>
      </c>
    </row>
    <row r="16" spans="1:1" ht="15.75">
      <c r="A16" s="1" t="s">
        <v>5</v>
      </c>
    </row>
    <row r="18" spans="1:1" ht="15.75">
      <c r="A18" s="1" t="s">
        <v>0</v>
      </c>
    </row>
    <row r="20" spans="1:1" ht="15.75">
      <c r="A20" s="1" t="s">
        <v>6</v>
      </c>
    </row>
    <row r="22" spans="1:1" ht="15.75">
      <c r="A22" s="1" t="s">
        <v>0</v>
      </c>
    </row>
    <row r="24" spans="1:1" ht="15.75">
      <c r="A24" s="1" t="s">
        <v>7</v>
      </c>
    </row>
    <row r="26" spans="1:1" ht="15.75">
      <c r="A26" s="1" t="s">
        <v>0</v>
      </c>
    </row>
    <row r="28" spans="1:1" ht="15.75">
      <c r="A28" s="1" t="s">
        <v>8</v>
      </c>
    </row>
    <row r="30" spans="1:1" ht="15.75">
      <c r="A30" s="1" t="s">
        <v>0</v>
      </c>
    </row>
    <row r="32" spans="1:1" ht="15.75">
      <c r="A32" s="1" t="s">
        <v>9</v>
      </c>
    </row>
    <row r="34" spans="1:1" ht="15.75">
      <c r="A34" s="1" t="s">
        <v>0</v>
      </c>
    </row>
    <row r="36" spans="1:1" ht="15.75">
      <c r="A36" s="1" t="s">
        <v>10</v>
      </c>
    </row>
    <row r="38" spans="1:1" ht="15.75">
      <c r="A38" s="1" t="s">
        <v>0</v>
      </c>
    </row>
    <row r="40" spans="1:1" ht="15.75">
      <c r="A40" s="1" t="s">
        <v>11</v>
      </c>
    </row>
    <row r="42" spans="1:1" ht="15.75">
      <c r="A42" s="1" t="s">
        <v>0</v>
      </c>
    </row>
    <row r="45" spans="1:1">
      <c r="A45" s="2" t="s">
        <v>12</v>
      </c>
    </row>
    <row r="46" spans="1:1">
      <c r="A46" s="2" t="s">
        <v>13</v>
      </c>
    </row>
    <row r="47" spans="1:1">
      <c r="A47" s="2" t="s">
        <v>14</v>
      </c>
    </row>
    <row r="48" spans="1:1">
      <c r="A48" s="2" t="s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13" workbookViewId="0">
      <selection activeCell="H21" sqref="H21:H23"/>
    </sheetView>
  </sheetViews>
  <sheetFormatPr defaultRowHeight="15"/>
  <cols>
    <col min="1" max="1" width="9.140625" style="37"/>
    <col min="2" max="2" width="18.42578125" customWidth="1"/>
    <col min="4" max="4" width="17.28515625" customWidth="1"/>
    <col min="9" max="9" width="14.28515625" style="31" bestFit="1" customWidth="1"/>
    <col min="10" max="10" width="10.5703125" customWidth="1"/>
  </cols>
  <sheetData>
    <row r="1" spans="1:8" ht="24.75" thickBot="1">
      <c r="A1" s="32" t="s">
        <v>16</v>
      </c>
      <c r="B1" s="3" t="s">
        <v>17</v>
      </c>
      <c r="C1" s="27" t="s">
        <v>18</v>
      </c>
      <c r="D1" s="28"/>
      <c r="E1" s="25" t="s">
        <v>19</v>
      </c>
      <c r="F1" s="25" t="s">
        <v>20</v>
      </c>
      <c r="G1" s="25" t="s">
        <v>21</v>
      </c>
    </row>
    <row r="2" spans="1:8" ht="24.75" thickBot="1">
      <c r="A2" s="33"/>
      <c r="B2" s="4" t="s">
        <v>22</v>
      </c>
      <c r="C2" s="4" t="s">
        <v>23</v>
      </c>
      <c r="D2" s="4" t="s">
        <v>24</v>
      </c>
      <c r="E2" s="26"/>
      <c r="F2" s="26"/>
      <c r="G2" s="26"/>
    </row>
    <row r="3" spans="1:8" ht="15.75" thickBot="1">
      <c r="A3" s="3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</row>
    <row r="4" spans="1:8" ht="36" customHeight="1" thickBot="1">
      <c r="A4" s="35">
        <v>1</v>
      </c>
      <c r="B4" s="14" t="s">
        <v>25</v>
      </c>
      <c r="C4" s="16"/>
      <c r="D4" s="16"/>
      <c r="E4" s="16"/>
      <c r="F4" s="16"/>
      <c r="G4" s="15"/>
    </row>
    <row r="5" spans="1:8" ht="72.75" customHeight="1" thickBot="1">
      <c r="A5" s="36" t="s">
        <v>53</v>
      </c>
      <c r="B5" s="6" t="s">
        <v>26</v>
      </c>
      <c r="C5" s="7">
        <v>2</v>
      </c>
      <c r="D5" s="29" t="s">
        <v>40</v>
      </c>
      <c r="E5" s="7">
        <v>40</v>
      </c>
      <c r="F5" s="7">
        <v>214.56</v>
      </c>
      <c r="G5" s="8">
        <f t="shared" ref="G5:G13" si="0">C5*E5*F5</f>
        <v>17164.8</v>
      </c>
      <c r="H5">
        <f>C5*E5</f>
        <v>80</v>
      </c>
    </row>
    <row r="6" spans="1:8" ht="84.75" thickBot="1">
      <c r="A6" s="36" t="s">
        <v>54</v>
      </c>
      <c r="B6" s="29" t="s">
        <v>44</v>
      </c>
      <c r="C6" s="30">
        <v>4</v>
      </c>
      <c r="D6" s="29" t="s">
        <v>45</v>
      </c>
      <c r="E6" s="7">
        <v>200</v>
      </c>
      <c r="F6" s="7">
        <v>214.56</v>
      </c>
      <c r="G6" s="8">
        <f t="shared" si="0"/>
        <v>171648</v>
      </c>
      <c r="H6">
        <f t="shared" ref="H6:H22" si="1">C6*E6</f>
        <v>800</v>
      </c>
    </row>
    <row r="7" spans="1:8" ht="84.75" thickBot="1">
      <c r="A7" s="36" t="s">
        <v>55</v>
      </c>
      <c r="B7" s="6" t="s">
        <v>49</v>
      </c>
      <c r="C7" s="30">
        <v>3</v>
      </c>
      <c r="D7" s="29" t="s">
        <v>50</v>
      </c>
      <c r="E7" s="7">
        <v>104</v>
      </c>
      <c r="F7" s="7">
        <v>214.56</v>
      </c>
      <c r="G7" s="8">
        <f t="shared" ref="G7" si="2">C7*E7*F7</f>
        <v>66942.720000000001</v>
      </c>
      <c r="H7">
        <f t="shared" si="1"/>
        <v>312</v>
      </c>
    </row>
    <row r="8" spans="1:8" ht="48.75" thickBot="1">
      <c r="A8" s="36" t="s">
        <v>56</v>
      </c>
      <c r="B8" s="6" t="s">
        <v>41</v>
      </c>
      <c r="C8" s="30">
        <v>3</v>
      </c>
      <c r="D8" s="29" t="s">
        <v>43</v>
      </c>
      <c r="E8" s="7">
        <v>80</v>
      </c>
      <c r="F8" s="7">
        <v>214.56</v>
      </c>
      <c r="G8" s="8">
        <f t="shared" si="0"/>
        <v>51494.400000000001</v>
      </c>
      <c r="H8">
        <f t="shared" si="1"/>
        <v>240</v>
      </c>
    </row>
    <row r="9" spans="1:8" ht="48.75" thickBot="1">
      <c r="A9" s="36" t="s">
        <v>57</v>
      </c>
      <c r="B9" s="6" t="s">
        <v>42</v>
      </c>
      <c r="C9" s="30">
        <v>3</v>
      </c>
      <c r="D9" s="29" t="s">
        <v>43</v>
      </c>
      <c r="E9" s="7">
        <v>120</v>
      </c>
      <c r="F9" s="7">
        <v>214.56</v>
      </c>
      <c r="G9" s="8">
        <f t="shared" si="0"/>
        <v>77241.600000000006</v>
      </c>
      <c r="H9">
        <f t="shared" si="1"/>
        <v>360</v>
      </c>
    </row>
    <row r="10" spans="1:8" ht="48.75" thickBot="1">
      <c r="A10" s="36" t="s">
        <v>58</v>
      </c>
      <c r="B10" s="6" t="s">
        <v>47</v>
      </c>
      <c r="C10" s="30">
        <v>2</v>
      </c>
      <c r="D10" s="29" t="s">
        <v>38</v>
      </c>
      <c r="E10" s="7">
        <v>40</v>
      </c>
      <c r="F10" s="7">
        <v>214.56</v>
      </c>
      <c r="G10" s="8">
        <f t="shared" si="0"/>
        <v>17164.8</v>
      </c>
      <c r="H10">
        <f t="shared" si="1"/>
        <v>80</v>
      </c>
    </row>
    <row r="11" spans="1:8" ht="48.75" thickBot="1">
      <c r="A11" s="36" t="s">
        <v>59</v>
      </c>
      <c r="B11" s="6" t="s">
        <v>27</v>
      </c>
      <c r="C11" s="30">
        <v>2</v>
      </c>
      <c r="D11" s="29" t="s">
        <v>38</v>
      </c>
      <c r="E11" s="7">
        <v>40</v>
      </c>
      <c r="F11" s="7">
        <v>214.56</v>
      </c>
      <c r="G11" s="8">
        <f t="shared" si="0"/>
        <v>17164.8</v>
      </c>
      <c r="H11">
        <f t="shared" si="1"/>
        <v>80</v>
      </c>
    </row>
    <row r="12" spans="1:8" ht="60.75" thickBot="1">
      <c r="A12" s="36" t="s">
        <v>60</v>
      </c>
      <c r="B12" s="6" t="s">
        <v>51</v>
      </c>
      <c r="C12" s="30">
        <v>2</v>
      </c>
      <c r="D12" s="29" t="s">
        <v>52</v>
      </c>
      <c r="E12" s="7">
        <v>40</v>
      </c>
      <c r="F12" s="7">
        <v>214.56</v>
      </c>
      <c r="G12" s="8">
        <f t="shared" ref="G12" si="3">C12*E12*F12</f>
        <v>17164.8</v>
      </c>
      <c r="H12">
        <f t="shared" si="1"/>
        <v>80</v>
      </c>
    </row>
    <row r="13" spans="1:8" ht="72.75" thickBot="1">
      <c r="A13" s="36" t="s">
        <v>61</v>
      </c>
      <c r="B13" s="6" t="s">
        <v>28</v>
      </c>
      <c r="C13" s="30">
        <v>3</v>
      </c>
      <c r="D13" s="29" t="s">
        <v>46</v>
      </c>
      <c r="E13" s="7">
        <v>40</v>
      </c>
      <c r="F13" s="7">
        <v>214.56</v>
      </c>
      <c r="G13" s="8">
        <f t="shared" si="0"/>
        <v>25747.200000000001</v>
      </c>
      <c r="H13">
        <f t="shared" si="1"/>
        <v>120</v>
      </c>
    </row>
    <row r="14" spans="1:8" ht="15.75" thickBot="1">
      <c r="A14" s="14" t="s">
        <v>29</v>
      </c>
      <c r="B14" s="15"/>
      <c r="C14" s="7"/>
      <c r="D14" s="6"/>
      <c r="E14" s="7">
        <f>SUM(E5:E13)</f>
        <v>704</v>
      </c>
      <c r="F14" s="7"/>
      <c r="G14" s="7">
        <f>SUM(G5:G13)</f>
        <v>461733.12</v>
      </c>
      <c r="H14" s="7">
        <f>SUM(H5:H13)</f>
        <v>2152</v>
      </c>
    </row>
    <row r="15" spans="1:8" ht="36" customHeight="1" thickBot="1">
      <c r="A15" s="35">
        <v>2</v>
      </c>
      <c r="B15" s="14" t="s">
        <v>30</v>
      </c>
      <c r="C15" s="16"/>
      <c r="D15" s="16"/>
      <c r="E15" s="16"/>
      <c r="F15" s="16"/>
      <c r="G15" s="15"/>
      <c r="H15">
        <f t="shared" si="1"/>
        <v>0</v>
      </c>
    </row>
    <row r="16" spans="1:8" ht="24.75" thickBot="1">
      <c r="A16" s="36" t="s">
        <v>62</v>
      </c>
      <c r="B16" s="6" t="s">
        <v>31</v>
      </c>
      <c r="C16" s="7">
        <v>1</v>
      </c>
      <c r="D16" s="29" t="s">
        <v>39</v>
      </c>
      <c r="E16" s="7">
        <v>16</v>
      </c>
      <c r="F16" s="7">
        <v>214.56</v>
      </c>
      <c r="G16" s="8">
        <f t="shared" ref="G16:G20" si="4">C16*E16*F16</f>
        <v>3432.96</v>
      </c>
      <c r="H16">
        <f t="shared" si="1"/>
        <v>16</v>
      </c>
    </row>
    <row r="17" spans="1:10" ht="36.75" thickBot="1">
      <c r="A17" s="36" t="s">
        <v>63</v>
      </c>
      <c r="B17" s="6" t="s">
        <v>32</v>
      </c>
      <c r="C17" s="7">
        <v>1</v>
      </c>
      <c r="D17" s="29" t="s">
        <v>39</v>
      </c>
      <c r="E17" s="7">
        <v>8</v>
      </c>
      <c r="F17" s="7">
        <v>214.56</v>
      </c>
      <c r="G17" s="8">
        <f t="shared" si="4"/>
        <v>1716.48</v>
      </c>
      <c r="H17">
        <f t="shared" si="1"/>
        <v>8</v>
      </c>
    </row>
    <row r="18" spans="1:10" ht="60.75" thickBot="1">
      <c r="A18" s="36" t="s">
        <v>64</v>
      </c>
      <c r="B18" s="6" t="s">
        <v>33</v>
      </c>
      <c r="C18" s="7">
        <v>1</v>
      </c>
      <c r="D18" s="29" t="s">
        <v>39</v>
      </c>
      <c r="E18" s="7">
        <v>8</v>
      </c>
      <c r="F18" s="7">
        <v>214.56</v>
      </c>
      <c r="G18" s="8">
        <f t="shared" si="4"/>
        <v>1716.48</v>
      </c>
      <c r="H18">
        <f t="shared" si="1"/>
        <v>8</v>
      </c>
    </row>
    <row r="19" spans="1:10" ht="36.75" thickBot="1">
      <c r="A19" s="36" t="s">
        <v>65</v>
      </c>
      <c r="B19" s="6" t="s">
        <v>34</v>
      </c>
      <c r="C19" s="7">
        <v>2</v>
      </c>
      <c r="D19" s="29" t="s">
        <v>48</v>
      </c>
      <c r="E19" s="7">
        <v>32</v>
      </c>
      <c r="F19" s="7">
        <v>214.56</v>
      </c>
      <c r="G19" s="8">
        <f t="shared" si="4"/>
        <v>13731.84</v>
      </c>
      <c r="H19">
        <f t="shared" si="1"/>
        <v>64</v>
      </c>
    </row>
    <row r="20" spans="1:10" ht="36.75" thickBot="1">
      <c r="A20" s="36" t="s">
        <v>66</v>
      </c>
      <c r="B20" s="6" t="s">
        <v>35</v>
      </c>
      <c r="C20" s="7">
        <v>2</v>
      </c>
      <c r="D20" s="29" t="s">
        <v>48</v>
      </c>
      <c r="E20" s="7">
        <v>32</v>
      </c>
      <c r="F20" s="7">
        <v>214.56</v>
      </c>
      <c r="G20" s="8">
        <f t="shared" si="4"/>
        <v>13731.84</v>
      </c>
      <c r="H20">
        <f t="shared" si="1"/>
        <v>64</v>
      </c>
    </row>
    <row r="21" spans="1:10" ht="15.75" thickBot="1">
      <c r="A21" s="14" t="s">
        <v>29</v>
      </c>
      <c r="B21" s="15"/>
      <c r="C21" s="6"/>
      <c r="D21" s="6"/>
      <c r="E21" s="9">
        <f>SUM(E16:E20)</f>
        <v>96</v>
      </c>
      <c r="F21" s="9"/>
      <c r="G21" s="10">
        <f>SUM(G16:G20)</f>
        <v>34329.600000000006</v>
      </c>
      <c r="H21" s="9">
        <f>SUM(H16:H20)</f>
        <v>160</v>
      </c>
      <c r="I21" s="31">
        <v>500000</v>
      </c>
      <c r="J21">
        <v>500000</v>
      </c>
    </row>
    <row r="22" spans="1:10">
      <c r="A22" s="17"/>
      <c r="B22" s="18"/>
      <c r="C22" s="21"/>
      <c r="D22" s="21"/>
      <c r="E22" s="23">
        <f>E14+E21</f>
        <v>800</v>
      </c>
      <c r="F22" s="23"/>
      <c r="G22" s="23">
        <f>G14+G21</f>
        <v>496062.71999999997</v>
      </c>
      <c r="H22" s="23">
        <f>H14+H21</f>
        <v>2312</v>
      </c>
      <c r="I22" s="31">
        <f>G22</f>
        <v>496062.71999999997</v>
      </c>
      <c r="J22">
        <v>496062.71999999997</v>
      </c>
    </row>
    <row r="23" spans="1:10" ht="15.75" thickBot="1">
      <c r="A23" s="19" t="s">
        <v>36</v>
      </c>
      <c r="B23" s="20"/>
      <c r="C23" s="22"/>
      <c r="D23" s="22"/>
      <c r="E23" s="24"/>
      <c r="F23" s="24"/>
      <c r="G23" s="24"/>
      <c r="H23" s="24"/>
      <c r="I23" s="31">
        <f>I21-I22</f>
        <v>3937.2800000000279</v>
      </c>
      <c r="J23">
        <v>3937.2800000000279</v>
      </c>
    </row>
    <row r="24" spans="1:10" ht="15.75" thickBot="1">
      <c r="A24" s="11" t="s">
        <v>37</v>
      </c>
      <c r="B24" s="12"/>
      <c r="C24" s="12"/>
      <c r="D24" s="12"/>
      <c r="E24" s="13"/>
      <c r="F24" s="7"/>
      <c r="G24" s="10">
        <f>0.18*G22/1.18</f>
        <v>75670.584406779657</v>
      </c>
    </row>
  </sheetData>
  <mergeCells count="18">
    <mergeCell ref="B4:G4"/>
    <mergeCell ref="H22:H23"/>
    <mergeCell ref="A1:A2"/>
    <mergeCell ref="C1:D1"/>
    <mergeCell ref="E1:E2"/>
    <mergeCell ref="F1:F2"/>
    <mergeCell ref="G1:G2"/>
    <mergeCell ref="A24:E24"/>
    <mergeCell ref="A14:B14"/>
    <mergeCell ref="B15:G15"/>
    <mergeCell ref="A21:B21"/>
    <mergeCell ref="A22:B22"/>
    <mergeCell ref="A23:B23"/>
    <mergeCell ref="C22:C23"/>
    <mergeCell ref="D22:D23"/>
    <mergeCell ref="E22:E23"/>
    <mergeCell ref="F22:F23"/>
    <mergeCell ref="G22:G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Приватизация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***</cp:lastModifiedBy>
  <dcterms:created xsi:type="dcterms:W3CDTF">2010-11-03T16:26:26Z</dcterms:created>
  <dcterms:modified xsi:type="dcterms:W3CDTF">2010-11-04T17:52:47Z</dcterms:modified>
</cp:coreProperties>
</file>