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PROJECTS\АркаСтрой\Описание проекта\"/>
    </mc:Choice>
  </mc:AlternateContent>
  <xr:revisionPtr revIDLastSave="0" documentId="13_ncr:1_{1884D209-4605-47DD-B9BF-76C43040EB1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  <c r="E32" i="1" s="1"/>
  <c r="C32" i="1"/>
  <c r="E33" i="1"/>
  <c r="D34" i="1"/>
  <c r="C34" i="1"/>
  <c r="E34" i="1" s="1"/>
  <c r="D33" i="1"/>
  <c r="D31" i="1"/>
  <c r="E31" i="1" s="1"/>
  <c r="C31" i="1"/>
  <c r="E30" i="1"/>
  <c r="D30" i="1"/>
  <c r="E29" i="1"/>
  <c r="D29" i="1"/>
  <c r="D9" i="1" l="1"/>
  <c r="D3" i="1" l="1"/>
  <c r="D15" i="1"/>
  <c r="D16" i="1" s="1"/>
  <c r="D10" i="1"/>
  <c r="C15" i="1"/>
  <c r="C16" i="1" s="1"/>
  <c r="C9" i="1"/>
  <c r="C10" i="1" s="1"/>
  <c r="C3" i="1"/>
  <c r="D4" i="1" l="1"/>
  <c r="D2" i="1"/>
  <c r="D25" i="1" s="1"/>
  <c r="E16" i="1"/>
  <c r="G16" i="1" s="1"/>
  <c r="E3" i="1"/>
  <c r="E10" i="1"/>
  <c r="G10" i="1" s="1"/>
  <c r="E9" i="1"/>
  <c r="C4" i="1"/>
  <c r="E4" i="1" s="1"/>
  <c r="E15" i="1"/>
  <c r="C2" i="1"/>
  <c r="C25" i="1" s="1"/>
  <c r="H16" i="1" l="1"/>
  <c r="F16" i="1"/>
  <c r="F10" i="1"/>
  <c r="H10" i="1"/>
  <c r="E2" i="1"/>
  <c r="F4" i="1"/>
  <c r="G4" i="1"/>
  <c r="H4" i="1"/>
  <c r="H2" i="1" l="1"/>
  <c r="G2" i="1"/>
  <c r="F2" i="1"/>
</calcChain>
</file>

<file path=xl/sharedStrings.xml><?xml version="1.0" encoding="utf-8"?>
<sst xmlns="http://schemas.openxmlformats.org/spreadsheetml/2006/main" count="48" uniqueCount="36">
  <si>
    <t>Название задачи</t>
  </si>
  <si>
    <t>Длительность</t>
  </si>
  <si>
    <t>Запуск АркаСтрой</t>
  </si>
  <si>
    <t>11 дней</t>
  </si>
  <si>
    <t>3 дней</t>
  </si>
  <si>
    <t>1 день</t>
  </si>
  <si>
    <t>Кропотов</t>
  </si>
  <si>
    <t>Еникеев</t>
  </si>
  <si>
    <t>5 дней</t>
  </si>
  <si>
    <t>2 дней</t>
  </si>
  <si>
    <t>Выявление инцидентов совместно с сотрудниками АркаСтрой</t>
  </si>
  <si>
    <t>Постановка ТЗ на решение инцидентов</t>
  </si>
  <si>
    <t>Обновить всех пользователей с Carabi 7 на Carabi X</t>
  </si>
  <si>
    <t>Анализ поведения всех ролей пользователей в Carabi 7</t>
  </si>
  <si>
    <t>Настройка ролей в Carabi X</t>
  </si>
  <si>
    <t>Составление плана обновления на Carabi X совместно с АркаСтрой</t>
  </si>
  <si>
    <t>Перенос файлового хранилища на Яндекс.Диск</t>
  </si>
  <si>
    <t>Анализ текущей файловой структуры</t>
  </si>
  <si>
    <t>Выбор технического решения</t>
  </si>
  <si>
    <t>Постановка ТЗ на реализацию переноса и хранения файлов на Яндекс.Диск</t>
  </si>
  <si>
    <t>Реализация решения</t>
  </si>
  <si>
    <t>Составление плана перехода на Яндекс.Диск совместно с сотрудниками T-Company</t>
  </si>
  <si>
    <t>Переход на Яндекс.Диск</t>
  </si>
  <si>
    <t xml:space="preserve">Решить технические проблемы и инциденты по текущей бизнес-логике </t>
  </si>
  <si>
    <t>стоимость часа</t>
  </si>
  <si>
    <t>итого по сотрудникам</t>
  </si>
  <si>
    <t>Стоимость этапа</t>
  </si>
  <si>
    <t>Риск 3 (+100%)</t>
  </si>
  <si>
    <t>Риск 1 (+25%)</t>
  </si>
  <si>
    <t>Риск 2 (+50%)</t>
  </si>
  <si>
    <t>Обучение пользователей и установка новой версии</t>
  </si>
  <si>
    <t>Опредение БП, требующих поддержки (алгоритмы, отчеты, уведомления, задачи)</t>
  </si>
  <si>
    <t>Решение инцидента</t>
  </si>
  <si>
    <t>Предоплата</t>
  </si>
  <si>
    <t>Оплата</t>
  </si>
  <si>
    <t>2 дня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</si>
</sst>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₽&quot;_-;\-* #,##0\ &quot;₽&quot;_-;_-* &quot;-&quot;\ &quot;₽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1" fillId="0" borderId="1" xfId="0" applyFont="1" applyFill="1" applyBorder="1"/>
    <xf numFmtId="0" fontId="1" fillId="0" borderId="0" xfId="0" applyFont="1" applyAlignment="1">
      <alignment horizontal="right"/>
    </xf>
    <xf numFmtId="42" fontId="0" fillId="2" borderId="0" xfId="0" applyNumberFormat="1" applyFill="1"/>
    <xf numFmtId="42" fontId="0" fillId="0" borderId="0" xfId="0" applyNumberFormat="1"/>
    <xf numFmtId="42" fontId="1" fillId="3" borderId="0" xfId="0" applyNumberFormat="1" applyFont="1" applyFill="1"/>
    <xf numFmtId="42" fontId="0" fillId="3" borderId="0" xfId="0" applyNumberFormat="1" applyFill="1"/>
    <xf numFmtId="42" fontId="0" fillId="0" borderId="0" xfId="0" applyNumberFormat="1" applyFill="1"/>
    <xf numFmtId="0" fontId="0" fillId="0" borderId="0" xfId="0" applyFill="1"/>
    <xf numFmtId="42" fontId="1" fillId="4" borderId="0" xfId="0" applyNumberFormat="1" applyFont="1" applyFill="1"/>
    <xf numFmtId="0" fontId="0" fillId="4" borderId="0" xfId="0" applyFill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A32" sqref="A32:E34"/>
    </sheetView>
  </sheetViews>
  <sheetFormatPr defaultRowHeight="15" x14ac:dyDescent="0.25"/>
  <cols>
    <col min="1" max="1" width="100.28515625" customWidth="1"/>
    <col min="2" max="2" width="14" bestFit="1" customWidth="1"/>
    <col min="3" max="4" width="15.42578125" bestFit="1" customWidth="1"/>
    <col min="5" max="5" width="16.28515625" bestFit="1" customWidth="1"/>
    <col min="6" max="7" width="13.140625" bestFit="1" customWidth="1"/>
    <col min="8" max="8" width="14.140625" bestFit="1" customWidth="1"/>
  </cols>
  <sheetData>
    <row r="1" spans="1:8" x14ac:dyDescent="0.25">
      <c r="A1" s="2" t="s">
        <v>0</v>
      </c>
      <c r="B1" s="2" t="s">
        <v>1</v>
      </c>
      <c r="C1" s="6" t="s">
        <v>7</v>
      </c>
      <c r="D1" s="6" t="s">
        <v>6</v>
      </c>
      <c r="E1" s="6" t="s">
        <v>26</v>
      </c>
      <c r="F1" s="6" t="s">
        <v>28</v>
      </c>
      <c r="G1" s="6" t="s">
        <v>29</v>
      </c>
      <c r="H1" s="6" t="s">
        <v>27</v>
      </c>
    </row>
    <row r="2" spans="1:8" x14ac:dyDescent="0.25">
      <c r="A2" s="3" t="s">
        <v>2</v>
      </c>
      <c r="B2" s="4" t="s">
        <v>3</v>
      </c>
      <c r="C2" s="4">
        <f>C3+C9+C15</f>
        <v>22</v>
      </c>
      <c r="D2" s="4">
        <f>D3+D9+D15</f>
        <v>43.5</v>
      </c>
      <c r="E2" s="10">
        <f>E4+E10+E16</f>
        <v>124600</v>
      </c>
      <c r="F2" s="11">
        <f>E2*1.25</f>
        <v>155750</v>
      </c>
      <c r="G2" s="11">
        <f>E2*1.5</f>
        <v>186900</v>
      </c>
      <c r="H2" s="11">
        <f>E2*2</f>
        <v>249200</v>
      </c>
    </row>
    <row r="3" spans="1:8" x14ac:dyDescent="0.25">
      <c r="A3" s="3" t="s">
        <v>23</v>
      </c>
      <c r="B3" s="4" t="s">
        <v>4</v>
      </c>
      <c r="C3" s="4">
        <f>SUM(C5:C8)</f>
        <v>4</v>
      </c>
      <c r="D3" s="4">
        <f>SUM(D5:D8)</f>
        <v>18</v>
      </c>
      <c r="E3" s="5">
        <f>C3+D3</f>
        <v>22</v>
      </c>
      <c r="F3" s="11"/>
      <c r="G3" s="11"/>
      <c r="H3" s="11"/>
    </row>
    <row r="4" spans="1:8" x14ac:dyDescent="0.25">
      <c r="A4" s="3"/>
      <c r="B4" s="4"/>
      <c r="C4" s="8">
        <f>C3*C24</f>
        <v>10000</v>
      </c>
      <c r="D4" s="8">
        <f>D3*D24</f>
        <v>28800</v>
      </c>
      <c r="E4" s="14">
        <f>C4+D4</f>
        <v>38800</v>
      </c>
      <c r="F4" s="11">
        <f t="shared" ref="F4:F16" si="0">E4*1.25</f>
        <v>48500</v>
      </c>
      <c r="G4" s="11">
        <f t="shared" ref="G4:G16" si="1">E4*1.5</f>
        <v>58200</v>
      </c>
      <c r="H4" s="11">
        <f t="shared" ref="H4:H16" si="2">E4*2</f>
        <v>77600</v>
      </c>
    </row>
    <row r="5" spans="1:8" x14ac:dyDescent="0.25">
      <c r="A5" s="5" t="s">
        <v>10</v>
      </c>
      <c r="B5" s="5" t="s">
        <v>5</v>
      </c>
      <c r="C5" s="5"/>
      <c r="D5" s="5">
        <v>5</v>
      </c>
      <c r="F5" s="9"/>
      <c r="G5" s="9"/>
      <c r="H5" s="9"/>
    </row>
    <row r="6" spans="1:8" x14ac:dyDescent="0.25">
      <c r="A6" s="5" t="s">
        <v>11</v>
      </c>
      <c r="B6" s="5" t="s">
        <v>5</v>
      </c>
      <c r="C6" s="5"/>
      <c r="D6" s="5">
        <v>4</v>
      </c>
      <c r="F6" s="9"/>
      <c r="G6" s="9"/>
      <c r="H6" s="9"/>
    </row>
    <row r="7" spans="1:8" x14ac:dyDescent="0.25">
      <c r="A7" s="5" t="s">
        <v>31</v>
      </c>
      <c r="B7" s="5" t="s">
        <v>5</v>
      </c>
      <c r="C7" s="5"/>
      <c r="D7" s="5">
        <v>6</v>
      </c>
      <c r="F7" s="9"/>
      <c r="G7" s="9"/>
      <c r="H7" s="9"/>
    </row>
    <row r="8" spans="1:8" x14ac:dyDescent="0.25">
      <c r="A8" s="15" t="s">
        <v>32</v>
      </c>
      <c r="B8" s="15" t="s">
        <v>5</v>
      </c>
      <c r="C8" s="15">
        <v>4</v>
      </c>
      <c r="D8" s="15">
        <v>3</v>
      </c>
      <c r="F8" s="9"/>
      <c r="G8" s="9"/>
      <c r="H8" s="9"/>
    </row>
    <row r="9" spans="1:8" x14ac:dyDescent="0.25">
      <c r="A9" s="3" t="s">
        <v>12</v>
      </c>
      <c r="B9" s="4" t="s">
        <v>8</v>
      </c>
      <c r="C9" s="4">
        <f>SUM(C11:C14)</f>
        <v>0</v>
      </c>
      <c r="D9" s="4">
        <f>SUM(D11:D14)</f>
        <v>19.5</v>
      </c>
      <c r="E9" s="5">
        <f>C9+D9</f>
        <v>19.5</v>
      </c>
      <c r="F9" s="11"/>
      <c r="G9" s="11"/>
      <c r="H9" s="11"/>
    </row>
    <row r="10" spans="1:8" x14ac:dyDescent="0.25">
      <c r="A10" s="3"/>
      <c r="B10" s="4"/>
      <c r="C10" s="8">
        <f>C24*C9</f>
        <v>0</v>
      </c>
      <c r="D10" s="8">
        <f>D24*D9</f>
        <v>31200</v>
      </c>
      <c r="E10" s="14">
        <f>C10+D10</f>
        <v>31200</v>
      </c>
      <c r="F10" s="11">
        <f t="shared" si="0"/>
        <v>39000</v>
      </c>
      <c r="G10" s="11">
        <f t="shared" si="1"/>
        <v>46800</v>
      </c>
      <c r="H10" s="11">
        <f t="shared" si="2"/>
        <v>62400</v>
      </c>
    </row>
    <row r="11" spans="1:8" x14ac:dyDescent="0.25">
      <c r="A11" s="5" t="s">
        <v>13</v>
      </c>
      <c r="B11" s="5" t="s">
        <v>5</v>
      </c>
      <c r="C11" s="5"/>
      <c r="D11" s="5">
        <v>4</v>
      </c>
      <c r="F11" s="9"/>
      <c r="G11" s="9"/>
      <c r="H11" s="9"/>
    </row>
    <row r="12" spans="1:8" x14ac:dyDescent="0.25">
      <c r="A12" s="5" t="s">
        <v>14</v>
      </c>
      <c r="B12" s="5" t="s">
        <v>5</v>
      </c>
      <c r="C12" s="5"/>
      <c r="D12" s="5">
        <v>8</v>
      </c>
      <c r="F12" s="9"/>
      <c r="G12" s="9"/>
      <c r="H12" s="9"/>
    </row>
    <row r="13" spans="1:8" x14ac:dyDescent="0.25">
      <c r="A13" s="5" t="s">
        <v>15</v>
      </c>
      <c r="B13" s="5" t="s">
        <v>5</v>
      </c>
      <c r="C13" s="5"/>
      <c r="D13" s="5">
        <v>2</v>
      </c>
      <c r="F13" s="9"/>
      <c r="G13" s="9"/>
      <c r="H13" s="9"/>
    </row>
    <row r="14" spans="1:8" x14ac:dyDescent="0.25">
      <c r="A14" s="15" t="s">
        <v>30</v>
      </c>
      <c r="B14" s="15" t="s">
        <v>5</v>
      </c>
      <c r="C14" s="15"/>
      <c r="D14" s="15">
        <v>5.5</v>
      </c>
      <c r="F14" s="9"/>
      <c r="G14" s="9"/>
      <c r="H14" s="9"/>
    </row>
    <row r="15" spans="1:8" x14ac:dyDescent="0.25">
      <c r="A15" s="3" t="s">
        <v>16</v>
      </c>
      <c r="B15" s="4" t="s">
        <v>3</v>
      </c>
      <c r="C15" s="4">
        <f>SUM(C17:C22)</f>
        <v>18</v>
      </c>
      <c r="D15" s="4">
        <f>SUM(D17:D22)</f>
        <v>6</v>
      </c>
      <c r="E15" s="5">
        <f>C15+D15</f>
        <v>24</v>
      </c>
      <c r="F15" s="11"/>
      <c r="G15" s="11"/>
      <c r="H15" s="11"/>
    </row>
    <row r="16" spans="1:8" x14ac:dyDescent="0.25">
      <c r="A16" s="3"/>
      <c r="B16" s="4"/>
      <c r="C16" s="8">
        <f>C24*C15</f>
        <v>45000</v>
      </c>
      <c r="D16" s="8">
        <f>D24*D15</f>
        <v>9600</v>
      </c>
      <c r="E16" s="10">
        <f>C16+D16</f>
        <v>54600</v>
      </c>
      <c r="F16" s="11">
        <f t="shared" si="0"/>
        <v>68250</v>
      </c>
      <c r="G16" s="11">
        <f t="shared" si="1"/>
        <v>81900</v>
      </c>
      <c r="H16" s="11">
        <f t="shared" si="2"/>
        <v>109200</v>
      </c>
    </row>
    <row r="17" spans="1:5" x14ac:dyDescent="0.25">
      <c r="A17" s="5" t="s">
        <v>17</v>
      </c>
      <c r="B17" s="5" t="s">
        <v>5</v>
      </c>
      <c r="C17" s="5"/>
      <c r="D17" s="5">
        <v>3</v>
      </c>
    </row>
    <row r="18" spans="1:5" x14ac:dyDescent="0.25">
      <c r="A18" s="5" t="s">
        <v>18</v>
      </c>
      <c r="B18" s="5" t="s">
        <v>5</v>
      </c>
      <c r="C18" s="5">
        <v>2</v>
      </c>
      <c r="D18" s="5"/>
    </row>
    <row r="19" spans="1:5" x14ac:dyDescent="0.25">
      <c r="A19" s="5" t="s">
        <v>19</v>
      </c>
      <c r="B19" s="5" t="s">
        <v>9</v>
      </c>
      <c r="C19" s="5">
        <v>4</v>
      </c>
      <c r="D19" s="5"/>
    </row>
    <row r="20" spans="1:5" x14ac:dyDescent="0.25">
      <c r="A20" s="15" t="s">
        <v>20</v>
      </c>
      <c r="B20" s="15" t="s">
        <v>35</v>
      </c>
      <c r="C20" s="15">
        <v>10</v>
      </c>
      <c r="D20" s="15"/>
    </row>
    <row r="21" spans="1:5" x14ac:dyDescent="0.25">
      <c r="A21" s="15" t="s">
        <v>21</v>
      </c>
      <c r="B21" s="15" t="s">
        <v>5</v>
      </c>
      <c r="C21" s="15">
        <v>1</v>
      </c>
      <c r="D21" s="15">
        <v>3</v>
      </c>
    </row>
    <row r="22" spans="1:5" x14ac:dyDescent="0.25">
      <c r="A22" s="15" t="s">
        <v>22</v>
      </c>
      <c r="B22" s="15" t="s">
        <v>5</v>
      </c>
      <c r="C22" s="15">
        <v>1</v>
      </c>
      <c r="D22" s="15"/>
    </row>
    <row r="24" spans="1:5" x14ac:dyDescent="0.25">
      <c r="A24" s="7"/>
      <c r="B24" s="7" t="s">
        <v>24</v>
      </c>
      <c r="C24" s="12">
        <v>2500</v>
      </c>
      <c r="D24" s="12">
        <v>1600</v>
      </c>
    </row>
    <row r="25" spans="1:5" x14ac:dyDescent="0.25">
      <c r="B25" s="7" t="s">
        <v>25</v>
      </c>
      <c r="C25" s="11">
        <f>C24*C2</f>
        <v>55000</v>
      </c>
      <c r="D25" s="11">
        <f>D24*D2</f>
        <v>69600</v>
      </c>
      <c r="E25" s="1"/>
    </row>
    <row r="26" spans="1:5" x14ac:dyDescent="0.25">
      <c r="C26" s="13"/>
      <c r="D26" s="13"/>
    </row>
    <row r="29" spans="1:5" x14ac:dyDescent="0.25">
      <c r="A29" s="17" t="s">
        <v>33</v>
      </c>
      <c r="B29" s="5">
        <v>1</v>
      </c>
      <c r="C29" s="11">
        <v>0</v>
      </c>
      <c r="D29" s="11">
        <f>D24*SUM(D5:D7)</f>
        <v>24000</v>
      </c>
      <c r="E29" s="11">
        <f>C29+D29</f>
        <v>24000</v>
      </c>
    </row>
    <row r="30" spans="1:5" x14ac:dyDescent="0.25">
      <c r="A30" s="17"/>
      <c r="B30" s="5">
        <v>2</v>
      </c>
      <c r="C30" s="5">
        <v>0</v>
      </c>
      <c r="D30" s="11">
        <f>D24*SUM(D11:D13)</f>
        <v>22400</v>
      </c>
      <c r="E30" s="11">
        <f>C30+D30</f>
        <v>22400</v>
      </c>
    </row>
    <row r="31" spans="1:5" x14ac:dyDescent="0.25">
      <c r="A31" s="17"/>
      <c r="B31" s="5">
        <v>3</v>
      </c>
      <c r="C31" s="11">
        <f>C24*SUM(C18:C19)</f>
        <v>15000</v>
      </c>
      <c r="D31" s="11">
        <f>D24*D17</f>
        <v>4800</v>
      </c>
      <c r="E31" s="11">
        <f>C31+D31</f>
        <v>19800</v>
      </c>
    </row>
    <row r="32" spans="1:5" x14ac:dyDescent="0.25">
      <c r="A32" s="16" t="s">
        <v>34</v>
      </c>
      <c r="B32">
        <v>1</v>
      </c>
      <c r="C32" s="9">
        <f>C24*C8</f>
        <v>10000</v>
      </c>
      <c r="D32" s="9">
        <f>D24*D8</f>
        <v>4800</v>
      </c>
      <c r="E32" s="9">
        <f t="shared" ref="E32:E34" si="3">C32+D32</f>
        <v>14800</v>
      </c>
    </row>
    <row r="33" spans="1:5" x14ac:dyDescent="0.25">
      <c r="A33" s="16"/>
      <c r="B33">
        <v>2</v>
      </c>
      <c r="C33">
        <v>0</v>
      </c>
      <c r="D33" s="9">
        <f>D24*D14</f>
        <v>8800</v>
      </c>
      <c r="E33" s="9">
        <f t="shared" si="3"/>
        <v>8800</v>
      </c>
    </row>
    <row r="34" spans="1:5" x14ac:dyDescent="0.25">
      <c r="A34" s="16"/>
      <c r="B34">
        <v>3</v>
      </c>
      <c r="C34" s="9">
        <f>C24*SUM(C20:C22)</f>
        <v>30000</v>
      </c>
      <c r="D34" s="9">
        <f>D24*D21</f>
        <v>4800</v>
      </c>
      <c r="E34" s="9">
        <f t="shared" si="3"/>
        <v>34800</v>
      </c>
    </row>
  </sheetData>
  <mergeCells count="2">
    <mergeCell ref="A29:A31"/>
    <mergeCell ref="A32:A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Roman</cp:lastModifiedBy>
  <dcterms:created xsi:type="dcterms:W3CDTF">2015-06-05T18:17:20Z</dcterms:created>
  <dcterms:modified xsi:type="dcterms:W3CDTF">2022-08-11T10:29:56Z</dcterms:modified>
</cp:coreProperties>
</file>